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tabRatio="599" activeTab="0"/>
  </bookViews>
  <sheets>
    <sheet name="FBA" sheetId="1" r:id="rId1"/>
    <sheet name="VRA" sheetId="2" r:id="rId2"/>
    <sheet name="FS-20-4" sheetId="3" r:id="rId3"/>
  </sheets>
  <definedNames>
    <definedName name="_xlnm.Print_Titles" localSheetId="0">'FBA'!$19:$19</definedName>
    <definedName name="_xlnm.Print_Titles" localSheetId="2">'FS-20-4'!$10:$12</definedName>
    <definedName name="_xlnm.Print_Titles" localSheetId="1">'VRA'!$20:$20</definedName>
  </definedNames>
  <calcPr fullCalcOnLoad="1"/>
</workbook>
</file>

<file path=xl/sharedStrings.xml><?xml version="1.0" encoding="utf-8"?>
<sst xmlns="http://schemas.openxmlformats.org/spreadsheetml/2006/main" count="387" uniqueCount="288">
  <si>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</si>
  <si>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</si>
  <si>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</si>
  <si>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</si>
  <si>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</si>
  <si>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</si>
  <si>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</si>
  <si>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</si>
  <si>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</si>
  <si>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</si>
  <si>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</si>
  <si>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</si>
  <si>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</si>
  <si>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</si>
  <si>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</si>
  <si>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</si>
  <si>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</si>
  <si>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</si>
  <si>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</si>
  <si>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</si>
  <si>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</si>
  <si>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</si>
  <si>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</si>
  <si>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</si>
  <si>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</si>
  <si>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</si>
  <si>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</si>
  <si>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</si>
  <si>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</si>
  <si>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</si>
  <si>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</si>
  <si>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</si>
  <si>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</si>
  <si>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</si>
  <si>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</si>
  <si>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</si>
  <si>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</si>
  <si>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</si>
  <si>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</si>
  <si>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</si>
  <si>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</si>
  <si>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</si>
  <si>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</si>
  <si>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</si>
  <si>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</si>
  <si>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</si>
  <si>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</si>
  <si>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</si>
  <si>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</si>
  <si>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</si>
  <si>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</si>
  <si>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</si>
  <si>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</si>
  <si>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</si>
  <si>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</si>
  <si>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</si>
  <si>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</si>
  <si>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</si>
  <si>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</si>
  <si>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</si>
  <si>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</si>
  <si>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</si>
  <si>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</si>
  <si>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</si>
  <si>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</si>
  <si>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</si>
  <si>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</si>
  <si>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</si>
  <si>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</si>
  <si>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</si>
  <si>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</si>
  <si>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</si>
  <si>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</si>
  <si>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</si>
  <si>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</si>
  <si>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</si>
  <si>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</si>
  <si>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</si>
  <si>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</si>
  <si>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</si>
  <si>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</si>
  <si>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</si>
  <si>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</si>
  <si>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</si>
  <si>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</si>
  <si>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</si>
  <si>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</si>
  <si>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</si>
  <si>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</si>
  <si>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</si>
  <si>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</si>
  <si>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</si>
  <si>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</si>
  <si>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</si>
  <si>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</si>
  <si>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</si>
  <si>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</si>
  <si>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</si>
  <si>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</si>
  <si>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</si>
  <si>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</si>
  <si>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</si>
  <si>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</si>
  <si>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</si>
  <si>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</si>
  <si>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</si>
  <si>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</si>
  <si>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</si>
  <si>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</si>
  <si>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</si>
  <si>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</si>
  <si>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</si>
  <si>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</si>
  <si>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</si>
  <si>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</si>
  <si>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</si>
  <si>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</si>
  <si>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</si>
  <si>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</si>
  <si>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</si>
  <si>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</si>
  <si>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</si>
  <si>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</si>
  <si>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</si>
  <si>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</si>
  <si>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</si>
  <si>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</si>
  <si>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</si>
  <si>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</si>
  <si>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</si>
  <si>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</si>
  <si>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</si>
  <si>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</si>
  <si>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</si>
  <si>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</si>
  <si>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</si>
  <si>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</si>
  <si>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</si>
  <si>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</si>
  <si>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</si>
  <si>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</si>
  <si>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</si>
  <si>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</si>
  <si>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</si>
  <si>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</si>
  <si>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</si>
  <si>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</si>
  <si>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</si>
  <si>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</si>
  <si>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</si>
  <si>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</si>
  <si>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</si>
  <si>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</si>
  <si>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</si>
  <si>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</si>
  <si>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</si>
  <si>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</si>
  <si>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</si>
  <si>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</si>
  <si>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</si>
  <si>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</si>
  <si>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</si>
  <si>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</si>
  <si>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</si>
  <si>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</si>
  <si>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</si>
  <si>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</si>
  <si>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</si>
  <si>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</si>
  <si>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</si>
  <si>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</si>
  <si>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</si>
  <si>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</si>
  <si>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</si>
  <si>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</si>
  <si>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</si>
  <si>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</si>
  <si>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</si>
  <si>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</si>
  <si>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</si>
  <si>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</si>
  <si>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</si>
  <si>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</si>
  <si>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</si>
  <si>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</si>
  <si>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</si>
  <si>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</si>
  <si>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</si>
  <si>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</si>
  <si>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</si>
  <si>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</si>
  <si>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</si>
  <si>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</si>
  <si>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</si>
  <si>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</si>
  <si>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</si>
  <si>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</si>
  <si>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</si>
  <si>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</si>
  <si>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</si>
  <si>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</si>
  <si>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</si>
  <si>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</si>
  <si>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</si>
  <si>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</si>
  <si>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</si>
  <si>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</si>
  <si>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</si>
  <si>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</si>
  <si>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</si>
  <si>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</si>
  <si>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</si>
  <si>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</si>
  <si>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</si>
  <si>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</si>
  <si>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</si>
  <si>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</si>
  <si>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</si>
  <si>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</si>
  <si>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</si>
  <si>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</si>
  <si>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</si>
  <si>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</si>
  <si>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</si>
  <si>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</si>
  <si>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</si>
  <si>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</si>
  <si>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</si>
  <si>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</si>
  <si>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</si>
  <si>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</si>
  <si>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</si>
  <si>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</si>
  <si>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</si>
  <si>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</si>
  <si>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</si>
  <si>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</si>
  <si>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</si>
  <si>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</si>
  <si>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</si>
  <si>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</si>
  <si>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</si>
  <si>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</si>
  <si>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</si>
  <si>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</si>
  <si>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</si>
  <si>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</si>
  <si>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</si>
  <si>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</si>
  <si>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Per ataskaitinį laikotarpį</t>
  </si>
  <si>
    <t>VILKAVIŠKIO KULTŪROS CENTRAS</t>
  </si>
  <si>
    <t>įst kodas 185612391, Vytauto 28, Vilkaviškis</t>
  </si>
  <si>
    <t>Vyr. finansininkė                                            Ramutė Baturaitienė</t>
  </si>
  <si>
    <t>Vyr. finansininkė</t>
  </si>
  <si>
    <t>Ramutė Baturaitienė</t>
  </si>
  <si>
    <t xml:space="preserve">(teisės aktais įpareigoto pasirašyti asmens pareigų pavadinimas)                           </t>
  </si>
  <si>
    <t xml:space="preserve">Ramutė </t>
  </si>
  <si>
    <t>Baturaitienė</t>
  </si>
  <si>
    <t>A.1.</t>
  </si>
  <si>
    <t>B.1.</t>
  </si>
  <si>
    <t>C.1.</t>
  </si>
  <si>
    <t>C.1.1.</t>
  </si>
  <si>
    <t>C.1.2.</t>
  </si>
  <si>
    <t>C.1.3.</t>
  </si>
  <si>
    <t>D.1.</t>
  </si>
  <si>
    <t>D.1.1.</t>
  </si>
  <si>
    <t>D.1.2.</t>
  </si>
  <si>
    <t>D.1.3.</t>
  </si>
  <si>
    <t>E.1.</t>
  </si>
  <si>
    <t>E.1.1.</t>
  </si>
  <si>
    <t>E.1.2.</t>
  </si>
  <si>
    <t>E.1.3.</t>
  </si>
  <si>
    <t>F.1.</t>
  </si>
  <si>
    <t>F.1.1.</t>
  </si>
  <si>
    <t>F.1.2.</t>
  </si>
  <si>
    <t>A.1.1.</t>
  </si>
  <si>
    <t>A.1.1.1.</t>
  </si>
  <si>
    <t>A.1.1.2.</t>
  </si>
  <si>
    <t>A.1.1.3.</t>
  </si>
  <si>
    <t>A.1.2.</t>
  </si>
  <si>
    <t>Direktorė</t>
  </si>
  <si>
    <t>Renata Medelienė</t>
  </si>
  <si>
    <t xml:space="preserve">                                                        Direktorė</t>
  </si>
  <si>
    <t>A.1.1.4.</t>
  </si>
  <si>
    <t>J.1.</t>
  </si>
  <si>
    <t>PAGAL 2016 M. RUGSĖJO 30 D. DUOMENIS</t>
  </si>
  <si>
    <t>2016-10-12 Nr.4.</t>
  </si>
  <si>
    <t>2016-10-12 Nr. 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</si>
</sst>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14" fontId="8" fillId="0" borderId="0" xfId="0" applyNumberFormat="1" applyFont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3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76">
      <selection activeCell="L19" sqref="L19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4.2812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170" t="s">
        <v>25</v>
      </c>
      <c r="F2" s="170"/>
      <c r="G2" s="170"/>
    </row>
    <row r="3" spans="5:7" ht="12.75" customHeight="1">
      <c r="E3" s="171" t="s">
        <v>26</v>
      </c>
      <c r="F3" s="171"/>
      <c r="G3" s="171"/>
    </row>
    <row r="5" spans="1:7" ht="12.75" customHeight="1">
      <c r="A5" s="166" t="s">
        <v>28</v>
      </c>
      <c r="B5" s="166"/>
      <c r="C5" s="166"/>
      <c r="D5" s="166"/>
      <c r="E5" s="166"/>
      <c r="F5" s="166"/>
      <c r="G5" s="166"/>
    </row>
    <row r="6" spans="1:7" ht="12.75">
      <c r="A6" s="166"/>
      <c r="B6" s="166"/>
      <c r="C6" s="166"/>
      <c r="D6" s="166"/>
      <c r="E6" s="166"/>
      <c r="F6" s="166"/>
      <c r="G6" s="166"/>
    </row>
    <row r="7" spans="1:7" ht="12.75" customHeight="1">
      <c r="A7" s="166" t="s">
        <v>250</v>
      </c>
      <c r="B7" s="161"/>
      <c r="C7" s="161"/>
      <c r="D7" s="161"/>
      <c r="E7" s="161"/>
      <c r="F7" s="161"/>
      <c r="G7" s="161"/>
    </row>
    <row r="8" spans="1:7" ht="12.75" customHeight="1">
      <c r="A8" s="161" t="s">
        <v>29</v>
      </c>
      <c r="B8" s="161"/>
      <c r="C8" s="161"/>
      <c r="D8" s="161"/>
      <c r="E8" s="161"/>
      <c r="F8" s="161"/>
      <c r="G8" s="161"/>
    </row>
    <row r="9" spans="1:7" ht="12.75" customHeight="1">
      <c r="A9" s="161" t="s">
        <v>251</v>
      </c>
      <c r="B9" s="161"/>
      <c r="C9" s="161"/>
      <c r="D9" s="161"/>
      <c r="E9" s="161"/>
      <c r="F9" s="161"/>
      <c r="G9" s="161"/>
    </row>
    <row r="10" spans="1:7" ht="12.75" customHeight="1">
      <c r="A10" s="172" t="s">
        <v>31</v>
      </c>
      <c r="B10" s="172"/>
      <c r="C10" s="172"/>
      <c r="D10" s="172"/>
      <c r="E10" s="172"/>
      <c r="F10" s="172"/>
      <c r="G10" s="172"/>
    </row>
    <row r="11" spans="1:7" ht="12.75">
      <c r="A11" s="172"/>
      <c r="B11" s="172"/>
      <c r="C11" s="172"/>
      <c r="D11" s="172"/>
      <c r="E11" s="172"/>
      <c r="F11" s="172"/>
      <c r="G11" s="172"/>
    </row>
    <row r="12" spans="1:5" ht="12.75" customHeight="1">
      <c r="A12" s="173"/>
      <c r="B12" s="173"/>
      <c r="C12" s="173"/>
      <c r="D12" s="173"/>
      <c r="E12" s="173"/>
    </row>
    <row r="13" spans="1:7" ht="12.75" customHeight="1">
      <c r="A13" s="166" t="s">
        <v>32</v>
      </c>
      <c r="B13" s="166"/>
      <c r="C13" s="166"/>
      <c r="D13" s="166"/>
      <c r="E13" s="166"/>
      <c r="F13" s="166"/>
      <c r="G13" s="166"/>
    </row>
    <row r="14" spans="1:7" ht="12.75" customHeight="1">
      <c r="A14" s="166" t="s">
        <v>285</v>
      </c>
      <c r="B14" s="166"/>
      <c r="C14" s="166"/>
      <c r="D14" s="166"/>
      <c r="E14" s="166"/>
      <c r="F14" s="166"/>
      <c r="G14" s="166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61" t="s">
        <v>287</v>
      </c>
      <c r="B16" s="161"/>
      <c r="C16" s="161"/>
      <c r="D16" s="161"/>
      <c r="E16" s="161"/>
      <c r="F16" s="161"/>
      <c r="G16" s="161"/>
    </row>
    <row r="17" spans="1:7" ht="12.75" customHeight="1">
      <c r="A17" s="161" t="s">
        <v>33</v>
      </c>
      <c r="B17" s="161"/>
      <c r="C17" s="161"/>
      <c r="D17" s="161"/>
      <c r="E17" s="161"/>
      <c r="F17" s="161"/>
      <c r="G17" s="161"/>
    </row>
    <row r="18" spans="1:7" ht="12.75" customHeight="1">
      <c r="A18" s="7"/>
      <c r="B18" s="10"/>
      <c r="C18" s="10"/>
      <c r="D18" s="167" t="s">
        <v>34</v>
      </c>
      <c r="E18" s="167"/>
      <c r="F18" s="167"/>
      <c r="G18" s="167"/>
    </row>
    <row r="19" spans="1:7" ht="67.5" customHeight="1">
      <c r="A19" s="11" t="s">
        <v>35</v>
      </c>
      <c r="B19" s="168" t="s">
        <v>36</v>
      </c>
      <c r="C19" s="168"/>
      <c r="D19" s="168"/>
      <c r="E19" s="13" t="s">
        <v>37</v>
      </c>
      <c r="F19" s="12" t="s">
        <v>38</v>
      </c>
      <c r="G19" s="12" t="s">
        <v>39</v>
      </c>
    </row>
    <row r="20" spans="1:7" s="5" customFormat="1" ht="12.75" customHeight="1">
      <c r="A20" s="92" t="s">
        <v>40</v>
      </c>
      <c r="B20" s="93" t="s">
        <v>41</v>
      </c>
      <c r="C20" s="94"/>
      <c r="D20" s="95"/>
      <c r="E20" s="96" t="s">
        <v>258</v>
      </c>
      <c r="F20" s="107">
        <f>F21+F27+F38+F39</f>
        <v>981121</v>
      </c>
      <c r="G20" s="107">
        <f>G21+G27+G38+G39</f>
        <v>997838</v>
      </c>
    </row>
    <row r="21" spans="1:7" s="5" customFormat="1" ht="12.75" customHeight="1">
      <c r="A21" s="98" t="s">
        <v>42</v>
      </c>
      <c r="B21" s="99" t="s">
        <v>43</v>
      </c>
      <c r="C21" s="100"/>
      <c r="D21" s="101"/>
      <c r="E21" s="96"/>
      <c r="F21" s="97">
        <f>F22+F23+F24+F25+F26</f>
        <v>359</v>
      </c>
      <c r="G21" s="97">
        <f>G22+G23+G24+G25+G26</f>
        <v>478</v>
      </c>
    </row>
    <row r="22" spans="1:7" s="5" customFormat="1" ht="12.75" customHeight="1">
      <c r="A22" s="20" t="s">
        <v>44</v>
      </c>
      <c r="B22" s="21"/>
      <c r="C22" s="22" t="s">
        <v>45</v>
      </c>
      <c r="D22" s="23"/>
      <c r="E22" s="24"/>
      <c r="F22" s="18"/>
      <c r="G22" s="18"/>
    </row>
    <row r="23" spans="1:7" s="5" customFormat="1" ht="12.75" customHeight="1">
      <c r="A23" s="20" t="s">
        <v>46</v>
      </c>
      <c r="B23" s="21"/>
      <c r="C23" s="22" t="s">
        <v>47</v>
      </c>
      <c r="D23" s="25"/>
      <c r="E23" s="26"/>
      <c r="F23" s="18">
        <v>0</v>
      </c>
      <c r="G23" s="18"/>
    </row>
    <row r="24" spans="1:7" s="5" customFormat="1" ht="12.75" customHeight="1">
      <c r="A24" s="20" t="s">
        <v>48</v>
      </c>
      <c r="B24" s="21"/>
      <c r="C24" s="22" t="s">
        <v>49</v>
      </c>
      <c r="D24" s="25"/>
      <c r="E24" s="26"/>
      <c r="F24" s="18">
        <v>359</v>
      </c>
      <c r="G24" s="18">
        <v>478</v>
      </c>
    </row>
    <row r="25" spans="1:7" s="5" customFormat="1" ht="12.75" customHeight="1">
      <c r="A25" s="20" t="s">
        <v>50</v>
      </c>
      <c r="B25" s="21"/>
      <c r="C25" s="22" t="s">
        <v>51</v>
      </c>
      <c r="D25" s="25"/>
      <c r="E25" s="27"/>
      <c r="F25" s="18"/>
      <c r="G25" s="18"/>
    </row>
    <row r="26" spans="1:7" s="5" customFormat="1" ht="12.75" customHeight="1">
      <c r="A26" s="28" t="s">
        <v>52</v>
      </c>
      <c r="B26" s="21"/>
      <c r="C26" s="29" t="s">
        <v>53</v>
      </c>
      <c r="D26" s="23"/>
      <c r="E26" s="27"/>
      <c r="F26" s="18"/>
      <c r="G26" s="18"/>
    </row>
    <row r="27" spans="1:7" s="5" customFormat="1" ht="12.75" customHeight="1">
      <c r="A27" s="102" t="s">
        <v>54</v>
      </c>
      <c r="B27" s="103" t="s">
        <v>55</v>
      </c>
      <c r="C27" s="104"/>
      <c r="D27" s="105"/>
      <c r="E27" s="106"/>
      <c r="F27" s="97">
        <f>F28+F29+F30+F31+F32+F33+F34+F35+F36+F37</f>
        <v>980762</v>
      </c>
      <c r="G27" s="97">
        <f>G28+G29+G30+G31+G32+G33+G34+G35+G36+G37</f>
        <v>997360</v>
      </c>
    </row>
    <row r="28" spans="1:7" s="5" customFormat="1" ht="12.75" customHeight="1">
      <c r="A28" s="20" t="s">
        <v>56</v>
      </c>
      <c r="B28" s="21"/>
      <c r="C28" s="22" t="s">
        <v>57</v>
      </c>
      <c r="D28" s="25"/>
      <c r="E28" s="26"/>
      <c r="F28" s="18"/>
      <c r="G28" s="18"/>
    </row>
    <row r="29" spans="1:7" s="5" customFormat="1" ht="12.75" customHeight="1">
      <c r="A29" s="20" t="s">
        <v>58</v>
      </c>
      <c r="B29" s="21"/>
      <c r="C29" s="22" t="s">
        <v>59</v>
      </c>
      <c r="D29" s="25"/>
      <c r="E29" s="26"/>
      <c r="F29" s="18">
        <v>953052</v>
      </c>
      <c r="G29" s="18">
        <v>962677</v>
      </c>
    </row>
    <row r="30" spans="1:7" s="5" customFormat="1" ht="12.75" customHeight="1">
      <c r="A30" s="20" t="s">
        <v>60</v>
      </c>
      <c r="B30" s="21"/>
      <c r="C30" s="22" t="s">
        <v>61</v>
      </c>
      <c r="D30" s="25"/>
      <c r="E30" s="26"/>
      <c r="F30" s="18">
        <v>4456</v>
      </c>
      <c r="G30" s="18">
        <v>4554</v>
      </c>
    </row>
    <row r="31" spans="1:7" s="5" customFormat="1" ht="12.75" customHeight="1">
      <c r="A31" s="20" t="s">
        <v>62</v>
      </c>
      <c r="B31" s="21"/>
      <c r="C31" s="22" t="s">
        <v>63</v>
      </c>
      <c r="D31" s="25"/>
      <c r="E31" s="26"/>
      <c r="F31" s="18"/>
      <c r="G31" s="18"/>
    </row>
    <row r="32" spans="1:7" s="5" customFormat="1" ht="12.75" customHeight="1">
      <c r="A32" s="20" t="s">
        <v>64</v>
      </c>
      <c r="B32" s="21"/>
      <c r="C32" s="22" t="s">
        <v>65</v>
      </c>
      <c r="D32" s="25"/>
      <c r="E32" s="26"/>
      <c r="F32" s="18">
        <v>14939</v>
      </c>
      <c r="G32" s="18">
        <v>17873</v>
      </c>
    </row>
    <row r="33" spans="1:7" s="5" customFormat="1" ht="12.75" customHeight="1">
      <c r="A33" s="20" t="s">
        <v>66</v>
      </c>
      <c r="B33" s="21"/>
      <c r="C33" s="22" t="s">
        <v>67</v>
      </c>
      <c r="D33" s="25"/>
      <c r="E33" s="26"/>
      <c r="F33" s="18"/>
      <c r="G33" s="18"/>
    </row>
    <row r="34" spans="1:7" s="5" customFormat="1" ht="12.75" customHeight="1">
      <c r="A34" s="20" t="s">
        <v>68</v>
      </c>
      <c r="B34" s="21"/>
      <c r="C34" s="22" t="s">
        <v>69</v>
      </c>
      <c r="D34" s="25"/>
      <c r="E34" s="26"/>
      <c r="F34" s="18"/>
      <c r="G34" s="18"/>
    </row>
    <row r="35" spans="1:7" s="5" customFormat="1" ht="12.75" customHeight="1">
      <c r="A35" s="20" t="s">
        <v>70</v>
      </c>
      <c r="B35" s="21"/>
      <c r="C35" s="22" t="s">
        <v>71</v>
      </c>
      <c r="D35" s="25"/>
      <c r="E35" s="26"/>
      <c r="F35" s="18">
        <v>39</v>
      </c>
      <c r="G35" s="18">
        <v>155</v>
      </c>
    </row>
    <row r="36" spans="1:7" s="5" customFormat="1" ht="12.75" customHeight="1">
      <c r="A36" s="20" t="s">
        <v>72</v>
      </c>
      <c r="B36" s="34"/>
      <c r="C36" s="35" t="s">
        <v>73</v>
      </c>
      <c r="D36" s="36"/>
      <c r="E36" s="26"/>
      <c r="F36" s="18">
        <v>8276</v>
      </c>
      <c r="G36" s="18">
        <v>12101</v>
      </c>
    </row>
    <row r="37" spans="1:7" s="5" customFormat="1" ht="12.75" customHeight="1">
      <c r="A37" s="20" t="s">
        <v>74</v>
      </c>
      <c r="B37" s="21"/>
      <c r="C37" s="22" t="s">
        <v>75</v>
      </c>
      <c r="D37" s="25"/>
      <c r="E37" s="27"/>
      <c r="F37" s="18"/>
      <c r="G37" s="18"/>
    </row>
    <row r="38" spans="1:7" s="5" customFormat="1" ht="12.75" customHeight="1">
      <c r="A38" s="19" t="s">
        <v>76</v>
      </c>
      <c r="B38" s="37" t="s">
        <v>77</v>
      </c>
      <c r="C38" s="37"/>
      <c r="D38" s="27"/>
      <c r="E38" s="27"/>
      <c r="F38" s="18"/>
      <c r="G38" s="18"/>
    </row>
    <row r="39" spans="1:7" s="5" customFormat="1" ht="12.75" customHeight="1">
      <c r="A39" s="19" t="s">
        <v>78</v>
      </c>
      <c r="B39" s="37" t="s">
        <v>79</v>
      </c>
      <c r="C39" s="37"/>
      <c r="D39" s="27"/>
      <c r="E39" s="26"/>
      <c r="F39" s="18"/>
      <c r="G39" s="18"/>
    </row>
    <row r="40" spans="1:7" s="5" customFormat="1" ht="12.75" customHeight="1">
      <c r="A40" s="12" t="s">
        <v>80</v>
      </c>
      <c r="B40" s="14" t="s">
        <v>81</v>
      </c>
      <c r="C40" s="15"/>
      <c r="D40" s="16"/>
      <c r="E40" s="26" t="s">
        <v>259</v>
      </c>
      <c r="F40" s="108"/>
      <c r="G40" s="108"/>
    </row>
    <row r="41" spans="1:7" s="5" customFormat="1" ht="12.75" customHeight="1">
      <c r="A41" s="109" t="s">
        <v>82</v>
      </c>
      <c r="B41" s="110" t="s">
        <v>83</v>
      </c>
      <c r="C41" s="111"/>
      <c r="D41" s="112"/>
      <c r="E41" s="106" t="s">
        <v>260</v>
      </c>
      <c r="F41" s="107">
        <f>F42+F48++F49+F56+F57</f>
        <v>61481</v>
      </c>
      <c r="G41" s="107">
        <f>G42+G48++G49+G56+G57</f>
        <v>65408</v>
      </c>
    </row>
    <row r="42" spans="1:7" s="5" customFormat="1" ht="12.75" customHeight="1">
      <c r="A42" s="113" t="s">
        <v>42</v>
      </c>
      <c r="B42" s="114" t="s">
        <v>84</v>
      </c>
      <c r="C42" s="115"/>
      <c r="D42" s="116"/>
      <c r="E42" s="106" t="s">
        <v>261</v>
      </c>
      <c r="F42" s="97">
        <f>F43+F44+F45+F46+F47</f>
        <v>360</v>
      </c>
      <c r="G42" s="97">
        <f>G43+G44+G45+G46+G47</f>
        <v>235</v>
      </c>
    </row>
    <row r="43" spans="1:7" s="5" customFormat="1" ht="12.75" customHeight="1">
      <c r="A43" s="41" t="s">
        <v>44</v>
      </c>
      <c r="B43" s="34"/>
      <c r="C43" s="35" t="s">
        <v>85</v>
      </c>
      <c r="D43" s="36"/>
      <c r="E43" s="26"/>
      <c r="F43" s="18"/>
      <c r="G43" s="18"/>
    </row>
    <row r="44" spans="1:7" s="5" customFormat="1" ht="12.75" customHeight="1">
      <c r="A44" s="41" t="s">
        <v>46</v>
      </c>
      <c r="B44" s="34"/>
      <c r="C44" s="35" t="s">
        <v>86</v>
      </c>
      <c r="D44" s="36"/>
      <c r="E44" s="26"/>
      <c r="F44" s="18">
        <v>360</v>
      </c>
      <c r="G44" s="18">
        <v>235</v>
      </c>
    </row>
    <row r="45" spans="1:7" s="5" customFormat="1" ht="12.75">
      <c r="A45" s="41" t="s">
        <v>48</v>
      </c>
      <c r="B45" s="34"/>
      <c r="C45" s="35" t="s">
        <v>87</v>
      </c>
      <c r="D45" s="36"/>
      <c r="E45" s="26"/>
      <c r="F45" s="18"/>
      <c r="G45" s="18"/>
    </row>
    <row r="46" spans="1:7" s="5" customFormat="1" ht="12.75">
      <c r="A46" s="41" t="s">
        <v>50</v>
      </c>
      <c r="B46" s="34"/>
      <c r="C46" s="35" t="s">
        <v>88</v>
      </c>
      <c r="D46" s="36"/>
      <c r="E46" s="26"/>
      <c r="F46" s="18"/>
      <c r="G46" s="18"/>
    </row>
    <row r="47" spans="1:7" s="5" customFormat="1" ht="12.75" customHeight="1">
      <c r="A47" s="41" t="s">
        <v>52</v>
      </c>
      <c r="B47" s="38"/>
      <c r="C47" s="169" t="s">
        <v>89</v>
      </c>
      <c r="D47" s="169"/>
      <c r="E47" s="26"/>
      <c r="F47" s="18"/>
      <c r="G47" s="18"/>
    </row>
    <row r="48" spans="1:7" s="5" customFormat="1" ht="12.75" customHeight="1">
      <c r="A48" s="39" t="s">
        <v>54</v>
      </c>
      <c r="B48" s="43" t="s">
        <v>90</v>
      </c>
      <c r="C48" s="44"/>
      <c r="D48" s="45"/>
      <c r="E48" s="27"/>
      <c r="F48" s="18"/>
      <c r="G48" s="18"/>
    </row>
    <row r="49" spans="1:7" s="5" customFormat="1" ht="12.75" customHeight="1">
      <c r="A49" s="113" t="s">
        <v>76</v>
      </c>
      <c r="B49" s="114" t="s">
        <v>91</v>
      </c>
      <c r="C49" s="115"/>
      <c r="D49" s="116"/>
      <c r="E49" s="106" t="s">
        <v>262</v>
      </c>
      <c r="F49" s="97">
        <f>F50+F51+F52+F53+F54+F55</f>
        <v>54583</v>
      </c>
      <c r="G49" s="97">
        <f>G50+G51+G52+G53+G54+G55</f>
        <v>63413</v>
      </c>
    </row>
    <row r="50" spans="1:7" s="5" customFormat="1" ht="12.75" customHeight="1">
      <c r="A50" s="41" t="s">
        <v>92</v>
      </c>
      <c r="B50" s="40"/>
      <c r="C50" s="46" t="s">
        <v>93</v>
      </c>
      <c r="D50" s="47"/>
      <c r="E50" s="27"/>
      <c r="F50" s="18"/>
      <c r="G50" s="18"/>
    </row>
    <row r="51" spans="1:7" s="5" customFormat="1" ht="12.75" customHeight="1">
      <c r="A51" s="48" t="s">
        <v>94</v>
      </c>
      <c r="B51" s="34"/>
      <c r="C51" s="35" t="s">
        <v>95</v>
      </c>
      <c r="D51" s="49"/>
      <c r="E51" s="50"/>
      <c r="F51" s="51"/>
      <c r="G51" s="51"/>
    </row>
    <row r="52" spans="1:7" s="5" customFormat="1" ht="12.75" customHeight="1">
      <c r="A52" s="41" t="s">
        <v>96</v>
      </c>
      <c r="B52" s="34"/>
      <c r="C52" s="35" t="s">
        <v>97</v>
      </c>
      <c r="D52" s="36"/>
      <c r="E52" s="27"/>
      <c r="F52" s="18"/>
      <c r="G52" s="18"/>
    </row>
    <row r="53" spans="1:7" s="5" customFormat="1" ht="12.75" customHeight="1">
      <c r="A53" s="41" t="s">
        <v>98</v>
      </c>
      <c r="B53" s="34"/>
      <c r="C53" s="169" t="s">
        <v>99</v>
      </c>
      <c r="D53" s="169"/>
      <c r="E53" s="27"/>
      <c r="F53" s="18"/>
      <c r="G53" s="18"/>
    </row>
    <row r="54" spans="1:7" s="5" customFormat="1" ht="12.75" customHeight="1">
      <c r="A54" s="41" t="s">
        <v>100</v>
      </c>
      <c r="B54" s="34"/>
      <c r="C54" s="35" t="s">
        <v>101</v>
      </c>
      <c r="D54" s="36"/>
      <c r="E54" s="27"/>
      <c r="F54" s="18">
        <v>54443</v>
      </c>
      <c r="G54" s="18">
        <v>63413</v>
      </c>
    </row>
    <row r="55" spans="1:7" s="5" customFormat="1" ht="12.75" customHeight="1">
      <c r="A55" s="41" t="s">
        <v>102</v>
      </c>
      <c r="B55" s="34"/>
      <c r="C55" s="35" t="s">
        <v>103</v>
      </c>
      <c r="D55" s="36"/>
      <c r="E55" s="27"/>
      <c r="F55" s="18">
        <v>140</v>
      </c>
      <c r="G55" s="18"/>
    </row>
    <row r="56" spans="1:7" s="5" customFormat="1" ht="12.75" customHeight="1">
      <c r="A56" s="39" t="s">
        <v>78</v>
      </c>
      <c r="B56" s="52" t="s">
        <v>104</v>
      </c>
      <c r="C56" s="52"/>
      <c r="D56" s="53"/>
      <c r="E56" s="27"/>
      <c r="F56" s="18"/>
      <c r="G56" s="18"/>
    </row>
    <row r="57" spans="1:7" s="5" customFormat="1" ht="12.75" customHeight="1">
      <c r="A57" s="39" t="s">
        <v>105</v>
      </c>
      <c r="B57" s="52" t="s">
        <v>106</v>
      </c>
      <c r="C57" s="52"/>
      <c r="D57" s="53"/>
      <c r="E57" s="27" t="s">
        <v>263</v>
      </c>
      <c r="F57" s="18">
        <v>6538</v>
      </c>
      <c r="G57" s="18">
        <v>1760</v>
      </c>
    </row>
    <row r="58" spans="1:7" s="5" customFormat="1" ht="12.75" customHeight="1">
      <c r="A58" s="117"/>
      <c r="B58" s="118" t="s">
        <v>107</v>
      </c>
      <c r="C58" s="119"/>
      <c r="D58" s="120"/>
      <c r="E58" s="121"/>
      <c r="F58" s="122">
        <f>F20+F40+F41</f>
        <v>1042602</v>
      </c>
      <c r="G58" s="122">
        <f>G20+G40+G41</f>
        <v>1063246</v>
      </c>
    </row>
    <row r="59" spans="1:7" s="5" customFormat="1" ht="12.75" customHeight="1">
      <c r="A59" s="123" t="s">
        <v>108</v>
      </c>
      <c r="B59" s="124" t="s">
        <v>109</v>
      </c>
      <c r="C59" s="124"/>
      <c r="D59" s="125"/>
      <c r="E59" s="126" t="s">
        <v>264</v>
      </c>
      <c r="F59" s="127">
        <f>F60+F61+F62+F63</f>
        <v>984599</v>
      </c>
      <c r="G59" s="127">
        <f>G60+G61+G62+G63</f>
        <v>995295</v>
      </c>
    </row>
    <row r="60" spans="1:7" s="5" customFormat="1" ht="12.75" customHeight="1">
      <c r="A60" s="19" t="s">
        <v>42</v>
      </c>
      <c r="B60" s="37" t="s">
        <v>110</v>
      </c>
      <c r="C60" s="37"/>
      <c r="D60" s="27"/>
      <c r="E60" s="27" t="s">
        <v>265</v>
      </c>
      <c r="F60" s="18">
        <v>32948</v>
      </c>
      <c r="G60" s="18">
        <v>30773</v>
      </c>
    </row>
    <row r="61" spans="1:7" s="5" customFormat="1" ht="12.75" customHeight="1">
      <c r="A61" s="30" t="s">
        <v>54</v>
      </c>
      <c r="B61" s="31" t="s">
        <v>111</v>
      </c>
      <c r="C61" s="32"/>
      <c r="D61" s="33"/>
      <c r="E61" s="54" t="s">
        <v>266</v>
      </c>
      <c r="F61" s="55">
        <v>947378</v>
      </c>
      <c r="G61" s="55">
        <v>961139</v>
      </c>
    </row>
    <row r="62" spans="1:7" s="5" customFormat="1" ht="12.75" customHeight="1">
      <c r="A62" s="19" t="s">
        <v>76</v>
      </c>
      <c r="B62" s="162" t="s">
        <v>112</v>
      </c>
      <c r="C62" s="162"/>
      <c r="D62" s="162"/>
      <c r="E62" s="27"/>
      <c r="F62" s="18">
        <v>357</v>
      </c>
      <c r="G62" s="18">
        <v>0</v>
      </c>
    </row>
    <row r="63" spans="1:7" s="5" customFormat="1" ht="12.75" customHeight="1">
      <c r="A63" s="19" t="s">
        <v>113</v>
      </c>
      <c r="B63" s="37" t="s">
        <v>114</v>
      </c>
      <c r="C63" s="21"/>
      <c r="D63" s="17"/>
      <c r="E63" s="27" t="s">
        <v>267</v>
      </c>
      <c r="F63" s="18">
        <v>3916</v>
      </c>
      <c r="G63" s="18">
        <v>3383</v>
      </c>
    </row>
    <row r="64" spans="1:7" s="5" customFormat="1" ht="12.75" customHeight="1">
      <c r="A64" s="92" t="s">
        <v>115</v>
      </c>
      <c r="B64" s="93" t="s">
        <v>116</v>
      </c>
      <c r="C64" s="94"/>
      <c r="D64" s="95"/>
      <c r="E64" s="106" t="s">
        <v>268</v>
      </c>
      <c r="F64" s="107">
        <f>F65+F69</f>
        <v>51793</v>
      </c>
      <c r="G64" s="107">
        <f>G65+G69</f>
        <v>61946</v>
      </c>
    </row>
    <row r="65" spans="1:7" s="5" customFormat="1" ht="12.75" customHeight="1">
      <c r="A65" s="98" t="s">
        <v>42</v>
      </c>
      <c r="B65" s="99" t="s">
        <v>117</v>
      </c>
      <c r="C65" s="128"/>
      <c r="D65" s="129"/>
      <c r="E65" s="106"/>
      <c r="F65" s="97">
        <f>F66+F67+F68</f>
        <v>0</v>
      </c>
      <c r="G65" s="97">
        <f>G66+G67+G68</f>
        <v>0</v>
      </c>
    </row>
    <row r="66" spans="1:7" s="5" customFormat="1" ht="12.75">
      <c r="A66" s="20" t="s">
        <v>44</v>
      </c>
      <c r="B66" s="56"/>
      <c r="C66" s="22" t="s">
        <v>118</v>
      </c>
      <c r="D66" s="57"/>
      <c r="E66" s="27"/>
      <c r="F66" s="18"/>
      <c r="G66" s="18"/>
    </row>
    <row r="67" spans="1:7" s="5" customFormat="1" ht="12.75" customHeight="1">
      <c r="A67" s="20" t="s">
        <v>46</v>
      </c>
      <c r="B67" s="21"/>
      <c r="C67" s="22" t="s">
        <v>119</v>
      </c>
      <c r="D67" s="25"/>
      <c r="E67" s="27"/>
      <c r="F67" s="18"/>
      <c r="G67" s="18"/>
    </row>
    <row r="68" spans="1:7" s="5" customFormat="1" ht="12.75" customHeight="1">
      <c r="A68" s="20" t="s">
        <v>120</v>
      </c>
      <c r="B68" s="21"/>
      <c r="C68" s="22" t="s">
        <v>121</v>
      </c>
      <c r="D68" s="25"/>
      <c r="E68" s="26"/>
      <c r="F68" s="18"/>
      <c r="G68" s="18"/>
    </row>
    <row r="69" spans="1:7" s="58" customFormat="1" ht="12.75" customHeight="1">
      <c r="A69" s="113" t="s">
        <v>54</v>
      </c>
      <c r="B69" s="130" t="s">
        <v>122</v>
      </c>
      <c r="C69" s="131"/>
      <c r="D69" s="132"/>
      <c r="E69" s="133"/>
      <c r="F69" s="134">
        <f>F70+F71+F72+F73+F74+F75+F78+F79+F80+F81+F82+F83</f>
        <v>51793</v>
      </c>
      <c r="G69" s="134">
        <f>G70+G71+G72+G73+G74+G75+G78+G79+G80+G81+G82+G83</f>
        <v>61946</v>
      </c>
    </row>
    <row r="70" spans="1:7" s="5" customFormat="1" ht="12.75" customHeight="1">
      <c r="A70" s="20" t="s">
        <v>56</v>
      </c>
      <c r="B70" s="21"/>
      <c r="C70" s="22" t="s">
        <v>123</v>
      </c>
      <c r="D70" s="23"/>
      <c r="E70" s="27"/>
      <c r="F70" s="18"/>
      <c r="G70" s="18"/>
    </row>
    <row r="71" spans="1:7" s="5" customFormat="1" ht="12.75" customHeight="1">
      <c r="A71" s="20" t="s">
        <v>58</v>
      </c>
      <c r="B71" s="56"/>
      <c r="C71" s="22" t="s">
        <v>124</v>
      </c>
      <c r="D71" s="57"/>
      <c r="E71" s="27"/>
      <c r="F71" s="18"/>
      <c r="G71" s="18"/>
    </row>
    <row r="72" spans="1:7" s="5" customFormat="1" ht="12.75">
      <c r="A72" s="20" t="s">
        <v>60</v>
      </c>
      <c r="B72" s="56"/>
      <c r="C72" s="22" t="s">
        <v>125</v>
      </c>
      <c r="D72" s="57"/>
      <c r="E72" s="27"/>
      <c r="F72" s="18"/>
      <c r="G72" s="18"/>
    </row>
    <row r="73" spans="1:7" s="5" customFormat="1" ht="12.75">
      <c r="A73" s="59" t="s">
        <v>62</v>
      </c>
      <c r="B73" s="40"/>
      <c r="C73" s="60" t="s">
        <v>126</v>
      </c>
      <c r="D73" s="47"/>
      <c r="E73" s="27"/>
      <c r="F73" s="18"/>
      <c r="G73" s="18"/>
    </row>
    <row r="74" spans="1:7" s="5" customFormat="1" ht="12.75">
      <c r="A74" s="19" t="s">
        <v>64</v>
      </c>
      <c r="B74" s="29"/>
      <c r="C74" s="29" t="s">
        <v>127</v>
      </c>
      <c r="D74" s="23"/>
      <c r="E74" s="23"/>
      <c r="F74" s="18"/>
      <c r="G74" s="18"/>
    </row>
    <row r="75" spans="1:7" s="5" customFormat="1" ht="12.75" customHeight="1">
      <c r="A75" s="135" t="s">
        <v>66</v>
      </c>
      <c r="B75" s="131"/>
      <c r="C75" s="136" t="s">
        <v>128</v>
      </c>
      <c r="D75" s="137"/>
      <c r="E75" s="106"/>
      <c r="F75" s="97">
        <f>F76+F77</f>
        <v>0</v>
      </c>
      <c r="G75" s="97">
        <f>G76+G77</f>
        <v>0</v>
      </c>
    </row>
    <row r="76" spans="1:7" s="5" customFormat="1" ht="12.75" customHeight="1">
      <c r="A76" s="41" t="s">
        <v>129</v>
      </c>
      <c r="B76" s="34"/>
      <c r="C76" s="49"/>
      <c r="D76" s="36" t="s">
        <v>130</v>
      </c>
      <c r="E76" s="27"/>
      <c r="F76" s="18"/>
      <c r="G76" s="18"/>
    </row>
    <row r="77" spans="1:7" s="5" customFormat="1" ht="12.75" customHeight="1">
      <c r="A77" s="41" t="s">
        <v>131</v>
      </c>
      <c r="B77" s="34"/>
      <c r="C77" s="49"/>
      <c r="D77" s="36" t="s">
        <v>132</v>
      </c>
      <c r="E77" s="26"/>
      <c r="F77" s="18"/>
      <c r="G77" s="18"/>
    </row>
    <row r="78" spans="1:7" s="5" customFormat="1" ht="12.75" customHeight="1">
      <c r="A78" s="41" t="s">
        <v>68</v>
      </c>
      <c r="B78" s="44"/>
      <c r="C78" s="61" t="s">
        <v>133</v>
      </c>
      <c r="D78" s="62"/>
      <c r="E78" s="26"/>
      <c r="F78" s="18"/>
      <c r="G78" s="18"/>
    </row>
    <row r="79" spans="1:7" s="5" customFormat="1" ht="12.75" customHeight="1">
      <c r="A79" s="41" t="s">
        <v>70</v>
      </c>
      <c r="B79" s="63"/>
      <c r="C79" s="35" t="s">
        <v>134</v>
      </c>
      <c r="D79" s="64"/>
      <c r="E79" s="27"/>
      <c r="F79" s="18"/>
      <c r="G79" s="18"/>
    </row>
    <row r="80" spans="1:7" s="5" customFormat="1" ht="12.75" customHeight="1">
      <c r="A80" s="41" t="s">
        <v>72</v>
      </c>
      <c r="B80" s="21"/>
      <c r="C80" s="22" t="s">
        <v>135</v>
      </c>
      <c r="D80" s="25"/>
      <c r="E80" s="27" t="s">
        <v>269</v>
      </c>
      <c r="F80" s="18">
        <v>9540</v>
      </c>
      <c r="G80" s="18">
        <v>10308</v>
      </c>
    </row>
    <row r="81" spans="1:7" s="5" customFormat="1" ht="12.75" customHeight="1">
      <c r="A81" s="41" t="s">
        <v>74</v>
      </c>
      <c r="B81" s="21"/>
      <c r="C81" s="22" t="s">
        <v>136</v>
      </c>
      <c r="D81" s="25"/>
      <c r="E81" s="27" t="s">
        <v>270</v>
      </c>
      <c r="F81" s="18">
        <v>26280</v>
      </c>
      <c r="G81" s="18">
        <v>11126</v>
      </c>
    </row>
    <row r="82" spans="1:7" s="5" customFormat="1" ht="12.75" customHeight="1">
      <c r="A82" s="20" t="s">
        <v>137</v>
      </c>
      <c r="B82" s="34"/>
      <c r="C82" s="35" t="s">
        <v>138</v>
      </c>
      <c r="D82" s="36"/>
      <c r="E82" s="27" t="s">
        <v>271</v>
      </c>
      <c r="F82" s="18">
        <v>15973</v>
      </c>
      <c r="G82" s="18">
        <v>40512</v>
      </c>
    </row>
    <row r="83" spans="1:7" s="5" customFormat="1" ht="12.75" customHeight="1">
      <c r="A83" s="20" t="s">
        <v>139</v>
      </c>
      <c r="B83" s="21"/>
      <c r="C83" s="22" t="s">
        <v>140</v>
      </c>
      <c r="D83" s="25"/>
      <c r="E83" s="26"/>
      <c r="F83" s="18"/>
      <c r="G83" s="18"/>
    </row>
    <row r="84" spans="1:7" s="5" customFormat="1" ht="12.75" customHeight="1">
      <c r="A84" s="92" t="s">
        <v>141</v>
      </c>
      <c r="B84" s="124" t="s">
        <v>142</v>
      </c>
      <c r="C84" s="139"/>
      <c r="D84" s="140"/>
      <c r="E84" s="141" t="s">
        <v>272</v>
      </c>
      <c r="F84" s="107">
        <f>F85+F86+F89+F90</f>
        <v>6210</v>
      </c>
      <c r="G84" s="107">
        <f>G85+G86+G89+G90</f>
        <v>6005</v>
      </c>
    </row>
    <row r="85" spans="1:7" s="5" customFormat="1" ht="12.75" customHeight="1">
      <c r="A85" s="19" t="s">
        <v>42</v>
      </c>
      <c r="B85" s="37" t="s">
        <v>143</v>
      </c>
      <c r="C85" s="21"/>
      <c r="D85" s="17"/>
      <c r="E85" s="26"/>
      <c r="F85" s="18"/>
      <c r="G85" s="18"/>
    </row>
    <row r="86" spans="1:7" s="5" customFormat="1" ht="12.75" customHeight="1">
      <c r="A86" s="98" t="s">
        <v>54</v>
      </c>
      <c r="B86" s="99" t="s">
        <v>144</v>
      </c>
      <c r="C86" s="128"/>
      <c r="D86" s="129"/>
      <c r="E86" s="106"/>
      <c r="F86" s="97">
        <f>F87+F88</f>
        <v>0</v>
      </c>
      <c r="G86" s="97">
        <f>G87+G88</f>
        <v>0</v>
      </c>
    </row>
    <row r="87" spans="1:7" s="5" customFormat="1" ht="12.75" customHeight="1">
      <c r="A87" s="20" t="s">
        <v>56</v>
      </c>
      <c r="B87" s="21"/>
      <c r="C87" s="22" t="s">
        <v>145</v>
      </c>
      <c r="D87" s="25"/>
      <c r="E87" s="27"/>
      <c r="F87" s="18"/>
      <c r="G87" s="18"/>
    </row>
    <row r="88" spans="1:7" s="5" customFormat="1" ht="12.75" customHeight="1">
      <c r="A88" s="20" t="s">
        <v>58</v>
      </c>
      <c r="B88" s="21"/>
      <c r="C88" s="22" t="s">
        <v>146</v>
      </c>
      <c r="D88" s="25"/>
      <c r="E88" s="27"/>
      <c r="F88" s="18"/>
      <c r="G88" s="18"/>
    </row>
    <row r="89" spans="1:7" s="5" customFormat="1" ht="12.75" customHeight="1">
      <c r="A89" s="39" t="s">
        <v>76</v>
      </c>
      <c r="B89" s="49" t="s">
        <v>147</v>
      </c>
      <c r="C89" s="49"/>
      <c r="D89" s="42"/>
      <c r="E89" s="27"/>
      <c r="F89" s="18"/>
      <c r="G89" s="18"/>
    </row>
    <row r="90" spans="1:7" s="5" customFormat="1" ht="12.75" customHeight="1">
      <c r="A90" s="102" t="s">
        <v>78</v>
      </c>
      <c r="B90" s="103" t="s">
        <v>148</v>
      </c>
      <c r="C90" s="104"/>
      <c r="D90" s="105"/>
      <c r="E90" s="106"/>
      <c r="F90" s="97">
        <v>6210</v>
      </c>
      <c r="G90" s="97">
        <f>G91+G92</f>
        <v>6005</v>
      </c>
    </row>
    <row r="91" spans="1:7" s="5" customFormat="1" ht="12.75" customHeight="1">
      <c r="A91" s="146" t="s">
        <v>149</v>
      </c>
      <c r="B91" s="94"/>
      <c r="C91" s="147" t="s">
        <v>150</v>
      </c>
      <c r="D91" s="148"/>
      <c r="E91" s="141" t="s">
        <v>273</v>
      </c>
      <c r="F91" s="97">
        <v>205</v>
      </c>
      <c r="G91" s="97">
        <v>-421.68</v>
      </c>
    </row>
    <row r="92" spans="1:7" s="5" customFormat="1" ht="12.75" customHeight="1">
      <c r="A92" s="146" t="s">
        <v>151</v>
      </c>
      <c r="B92" s="94"/>
      <c r="C92" s="147" t="s">
        <v>152</v>
      </c>
      <c r="D92" s="148"/>
      <c r="E92" s="141" t="s">
        <v>274</v>
      </c>
      <c r="F92" s="97">
        <v>6005</v>
      </c>
      <c r="G92" s="97">
        <v>6426.68</v>
      </c>
    </row>
    <row r="93" spans="1:7" s="5" customFormat="1" ht="12.75" customHeight="1">
      <c r="A93" s="12" t="s">
        <v>153</v>
      </c>
      <c r="B93" s="65" t="s">
        <v>154</v>
      </c>
      <c r="C93" s="66"/>
      <c r="D93" s="66"/>
      <c r="E93" s="26"/>
      <c r="F93" s="108"/>
      <c r="G93" s="108"/>
    </row>
    <row r="94" spans="1:7" s="5" customFormat="1" ht="25.5" customHeight="1">
      <c r="A94" s="92"/>
      <c r="B94" s="163" t="s">
        <v>155</v>
      </c>
      <c r="C94" s="163"/>
      <c r="D94" s="163"/>
      <c r="E94" s="138"/>
      <c r="F94" s="107">
        <v>1042602</v>
      </c>
      <c r="G94" s="107">
        <f>IF(G59+G64+G84+G93=G58,G59+G64+G84+G93,0)</f>
        <v>1063246</v>
      </c>
    </row>
    <row r="95" spans="1:7" s="5" customFormat="1" ht="12.75">
      <c r="A95" s="67"/>
      <c r="B95" s="68"/>
      <c r="C95" s="68"/>
      <c r="D95" s="68"/>
      <c r="E95" s="68"/>
      <c r="F95" s="2"/>
      <c r="G95" s="2"/>
    </row>
    <row r="96" spans="1:7" s="5" customFormat="1" ht="12.75" customHeight="1">
      <c r="A96" s="164" t="s">
        <v>282</v>
      </c>
      <c r="B96" s="164"/>
      <c r="C96" s="164"/>
      <c r="D96" s="164"/>
      <c r="E96" s="164"/>
      <c r="F96" s="165" t="s">
        <v>281</v>
      </c>
      <c r="G96" s="165"/>
    </row>
    <row r="97" spans="1:7" s="5" customFormat="1" ht="12.75" customHeight="1">
      <c r="A97" s="161" t="s">
        <v>156</v>
      </c>
      <c r="B97" s="161"/>
      <c r="C97" s="161"/>
      <c r="D97" s="161"/>
      <c r="E97" s="161"/>
      <c r="F97" s="161" t="s">
        <v>157</v>
      </c>
      <c r="G97" s="161"/>
    </row>
    <row r="98" spans="1:7" s="5" customFormat="1" ht="46.5" customHeight="1">
      <c r="A98" s="69"/>
      <c r="B98" s="69"/>
      <c r="C98" s="69"/>
      <c r="D98" s="160" t="s">
        <v>253</v>
      </c>
      <c r="E98" s="6"/>
      <c r="F98" s="159" t="s">
        <v>256</v>
      </c>
      <c r="G98" s="159" t="s">
        <v>257</v>
      </c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C47:D47"/>
    <mergeCell ref="C53:D53"/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A97:E97"/>
    <mergeCell ref="F97:G97"/>
    <mergeCell ref="B62:D62"/>
    <mergeCell ref="B94:D94"/>
    <mergeCell ref="A96:E96"/>
    <mergeCell ref="F96:G96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7">
      <selection activeCell="M19" sqref="M19"/>
    </sheetView>
  </sheetViews>
  <sheetFormatPr defaultColWidth="9.140625" defaultRowHeight="12.75"/>
  <cols>
    <col min="1" max="1" width="5.57421875" style="81" customWidth="1"/>
    <col min="2" max="2" width="0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4.140625" style="81" customWidth="1"/>
    <col min="7" max="7" width="7.57421875" style="81" customWidth="1"/>
    <col min="8" max="8" width="10.8515625" style="81" customWidth="1"/>
    <col min="9" max="9" width="11.421875" style="81" customWidth="1"/>
    <col min="10" max="16384" width="9.140625" style="81" customWidth="1"/>
  </cols>
  <sheetData>
    <row r="1" spans="7:8" ht="12.75">
      <c r="G1" s="70"/>
      <c r="H1" s="70"/>
    </row>
    <row r="2" spans="4:9" ht="15.75">
      <c r="D2" s="71"/>
      <c r="G2" s="81" t="s">
        <v>158</v>
      </c>
      <c r="H2" s="72"/>
      <c r="I2" s="72"/>
    </row>
    <row r="3" spans="7:9" ht="15.75">
      <c r="G3" s="81" t="s">
        <v>26</v>
      </c>
      <c r="H3" s="72"/>
      <c r="I3" s="72"/>
    </row>
    <row r="5" spans="1:9" ht="15.75">
      <c r="A5" s="193" t="s">
        <v>159</v>
      </c>
      <c r="B5" s="193"/>
      <c r="C5" s="193"/>
      <c r="D5" s="193"/>
      <c r="E5" s="193"/>
      <c r="F5" s="193"/>
      <c r="G5" s="193"/>
      <c r="H5" s="193"/>
      <c r="I5" s="193"/>
    </row>
    <row r="6" spans="1:9" ht="15.75">
      <c r="A6" s="194" t="s">
        <v>160</v>
      </c>
      <c r="B6" s="194"/>
      <c r="C6" s="194"/>
      <c r="D6" s="194"/>
      <c r="E6" s="194"/>
      <c r="F6" s="194"/>
      <c r="G6" s="194"/>
      <c r="H6" s="194"/>
      <c r="I6" s="194"/>
    </row>
    <row r="7" spans="1:9" ht="15.75">
      <c r="A7" s="193" t="s">
        <v>250</v>
      </c>
      <c r="B7" s="195"/>
      <c r="C7" s="195"/>
      <c r="D7" s="195"/>
      <c r="E7" s="195"/>
      <c r="F7" s="195"/>
      <c r="G7" s="195"/>
      <c r="H7" s="195"/>
      <c r="I7" s="195"/>
    </row>
    <row r="8" spans="1:9" ht="15">
      <c r="A8" s="188" t="s">
        <v>161</v>
      </c>
      <c r="B8" s="188"/>
      <c r="C8" s="188"/>
      <c r="D8" s="188"/>
      <c r="E8" s="188"/>
      <c r="F8" s="188"/>
      <c r="G8" s="188"/>
      <c r="H8" s="188"/>
      <c r="I8" s="188"/>
    </row>
    <row r="9" spans="1:9" ht="14.25">
      <c r="A9" s="187" t="s">
        <v>251</v>
      </c>
      <c r="B9" s="187"/>
      <c r="C9" s="187"/>
      <c r="D9" s="187"/>
      <c r="E9" s="187"/>
      <c r="F9" s="187"/>
      <c r="G9" s="187"/>
      <c r="H9" s="187"/>
      <c r="I9" s="187"/>
    </row>
    <row r="10" spans="1:9" ht="15">
      <c r="A10" s="188" t="s">
        <v>162</v>
      </c>
      <c r="B10" s="188"/>
      <c r="C10" s="188"/>
      <c r="D10" s="188"/>
      <c r="E10" s="188"/>
      <c r="F10" s="188"/>
      <c r="G10" s="188"/>
      <c r="H10" s="188"/>
      <c r="I10" s="188"/>
    </row>
    <row r="11" spans="1:9" ht="15">
      <c r="A11" s="188" t="s">
        <v>163</v>
      </c>
      <c r="B11" s="188"/>
      <c r="C11" s="188"/>
      <c r="D11" s="188"/>
      <c r="E11" s="188"/>
      <c r="F11" s="188"/>
      <c r="G11" s="188"/>
      <c r="H11" s="188"/>
      <c r="I11" s="188"/>
    </row>
    <row r="12" spans="1:9" ht="15">
      <c r="A12" s="196"/>
      <c r="B12" s="196"/>
      <c r="C12" s="196"/>
      <c r="D12" s="196"/>
      <c r="E12" s="196"/>
      <c r="F12" s="196"/>
      <c r="G12" s="196"/>
      <c r="H12" s="196"/>
      <c r="I12" s="196"/>
    </row>
    <row r="13" spans="1:9" ht="14.25">
      <c r="A13" s="187" t="s">
        <v>164</v>
      </c>
      <c r="B13" s="187"/>
      <c r="C13" s="187"/>
      <c r="D13" s="187"/>
      <c r="E13" s="187"/>
      <c r="F13" s="187"/>
      <c r="G13" s="187"/>
      <c r="H13" s="187"/>
      <c r="I13" s="187"/>
    </row>
    <row r="14" spans="1:9" ht="15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 ht="14.25">
      <c r="A15" s="187" t="s">
        <v>285</v>
      </c>
      <c r="B15" s="187"/>
      <c r="C15" s="187"/>
      <c r="D15" s="187"/>
      <c r="E15" s="187"/>
      <c r="F15" s="187"/>
      <c r="G15" s="187"/>
      <c r="H15" s="187"/>
      <c r="I15" s="187"/>
    </row>
    <row r="16" spans="1:9" ht="9.75" customHeight="1">
      <c r="A16" s="89"/>
      <c r="B16" s="85"/>
      <c r="C16" s="85"/>
      <c r="D16" s="85"/>
      <c r="E16" s="85"/>
      <c r="F16" s="85"/>
      <c r="G16" s="85"/>
      <c r="H16" s="85"/>
      <c r="I16" s="85"/>
    </row>
    <row r="17" spans="1:9" ht="15">
      <c r="A17" s="188" t="s">
        <v>286</v>
      </c>
      <c r="B17" s="188"/>
      <c r="C17" s="188"/>
      <c r="D17" s="188"/>
      <c r="E17" s="188"/>
      <c r="F17" s="188"/>
      <c r="G17" s="188"/>
      <c r="H17" s="188"/>
      <c r="I17" s="188"/>
    </row>
    <row r="18" spans="1:9" ht="15">
      <c r="A18" s="188" t="s">
        <v>33</v>
      </c>
      <c r="B18" s="188"/>
      <c r="C18" s="188"/>
      <c r="D18" s="188"/>
      <c r="E18" s="188"/>
      <c r="F18" s="188"/>
      <c r="G18" s="188"/>
      <c r="H18" s="188"/>
      <c r="I18" s="188"/>
    </row>
    <row r="19" spans="1:9" s="85" customFormat="1" ht="15" customHeight="1">
      <c r="A19" s="190" t="s">
        <v>34</v>
      </c>
      <c r="B19" s="190"/>
      <c r="C19" s="190"/>
      <c r="D19" s="190"/>
      <c r="E19" s="190"/>
      <c r="F19" s="190"/>
      <c r="G19" s="190"/>
      <c r="H19" s="190"/>
      <c r="I19" s="190"/>
    </row>
    <row r="20" spans="1:9" s="80" customFormat="1" ht="58.5" customHeight="1">
      <c r="A20" s="191" t="s">
        <v>35</v>
      </c>
      <c r="B20" s="191"/>
      <c r="C20" s="191" t="s">
        <v>36</v>
      </c>
      <c r="D20" s="191"/>
      <c r="E20" s="191"/>
      <c r="F20" s="191"/>
      <c r="G20" s="82" t="s">
        <v>165</v>
      </c>
      <c r="H20" s="73" t="s">
        <v>166</v>
      </c>
      <c r="I20" s="73" t="s">
        <v>167</v>
      </c>
    </row>
    <row r="21" spans="1:9" ht="15.75" customHeight="1">
      <c r="A21" s="145" t="s">
        <v>40</v>
      </c>
      <c r="B21" s="143" t="s">
        <v>168</v>
      </c>
      <c r="C21" s="175" t="s">
        <v>168</v>
      </c>
      <c r="D21" s="175"/>
      <c r="E21" s="175"/>
      <c r="F21" s="175"/>
      <c r="G21" s="143" t="s">
        <v>258</v>
      </c>
      <c r="H21" s="143">
        <f>H22+H27+H28</f>
        <v>313101</v>
      </c>
      <c r="I21" s="143">
        <f>I22+I27+I28</f>
        <v>281239</v>
      </c>
    </row>
    <row r="22" spans="1:9" ht="15.75" customHeight="1">
      <c r="A22" s="144" t="s">
        <v>42</v>
      </c>
      <c r="B22" s="149" t="s">
        <v>169</v>
      </c>
      <c r="C22" s="192" t="s">
        <v>169</v>
      </c>
      <c r="D22" s="192"/>
      <c r="E22" s="192"/>
      <c r="F22" s="192"/>
      <c r="G22" s="149" t="s">
        <v>275</v>
      </c>
      <c r="H22" s="157">
        <f>H23+H24+H25+H26</f>
        <v>297546</v>
      </c>
      <c r="I22" s="157">
        <f>I23+I24+I25+I26</f>
        <v>275656</v>
      </c>
    </row>
    <row r="23" spans="1:9" ht="15.75" customHeight="1">
      <c r="A23" s="76" t="s">
        <v>170</v>
      </c>
      <c r="B23" s="77" t="s">
        <v>110</v>
      </c>
      <c r="C23" s="184" t="s">
        <v>110</v>
      </c>
      <c r="D23" s="184"/>
      <c r="E23" s="184"/>
      <c r="F23" s="184"/>
      <c r="G23" s="77" t="s">
        <v>276</v>
      </c>
      <c r="H23" s="158">
        <v>9220</v>
      </c>
      <c r="I23" s="76">
        <v>9777</v>
      </c>
    </row>
    <row r="24" spans="1:9" ht="15.75" customHeight="1">
      <c r="A24" s="76" t="s">
        <v>171</v>
      </c>
      <c r="B24" s="79" t="s">
        <v>172</v>
      </c>
      <c r="C24" s="185" t="s">
        <v>172</v>
      </c>
      <c r="D24" s="185"/>
      <c r="E24" s="185"/>
      <c r="F24" s="185"/>
      <c r="G24" s="79" t="s">
        <v>277</v>
      </c>
      <c r="H24" s="79">
        <v>269552</v>
      </c>
      <c r="I24" s="76">
        <v>245491</v>
      </c>
    </row>
    <row r="25" spans="1:9" ht="15.75" customHeight="1">
      <c r="A25" s="76" t="s">
        <v>173</v>
      </c>
      <c r="B25" s="77" t="s">
        <v>174</v>
      </c>
      <c r="C25" s="185" t="s">
        <v>174</v>
      </c>
      <c r="D25" s="185"/>
      <c r="E25" s="185"/>
      <c r="F25" s="185"/>
      <c r="G25" s="77" t="s">
        <v>278</v>
      </c>
      <c r="H25" s="79">
        <v>307</v>
      </c>
      <c r="I25" s="76">
        <v>2109</v>
      </c>
    </row>
    <row r="26" spans="1:9" ht="15.75" customHeight="1">
      <c r="A26" s="76" t="s">
        <v>175</v>
      </c>
      <c r="B26" s="79" t="s">
        <v>176</v>
      </c>
      <c r="C26" s="185" t="s">
        <v>176</v>
      </c>
      <c r="D26" s="185"/>
      <c r="E26" s="185"/>
      <c r="F26" s="185"/>
      <c r="G26" s="79" t="s">
        <v>283</v>
      </c>
      <c r="H26" s="79">
        <v>18467</v>
      </c>
      <c r="I26" s="76">
        <v>18279</v>
      </c>
    </row>
    <row r="27" spans="1:9" ht="15.75" customHeight="1">
      <c r="A27" s="76" t="s">
        <v>54</v>
      </c>
      <c r="B27" s="77" t="s">
        <v>177</v>
      </c>
      <c r="C27" s="185" t="s">
        <v>177</v>
      </c>
      <c r="D27" s="185"/>
      <c r="E27" s="185"/>
      <c r="F27" s="185"/>
      <c r="G27" s="77"/>
      <c r="H27" s="79"/>
      <c r="I27" s="76"/>
    </row>
    <row r="28" spans="1:9" ht="15.75" customHeight="1">
      <c r="A28" s="144" t="s">
        <v>76</v>
      </c>
      <c r="B28" s="149" t="s">
        <v>178</v>
      </c>
      <c r="C28" s="189" t="s">
        <v>178</v>
      </c>
      <c r="D28" s="189"/>
      <c r="E28" s="189"/>
      <c r="F28" s="189"/>
      <c r="G28" s="149" t="s">
        <v>279</v>
      </c>
      <c r="H28" s="157">
        <f>H29+H30</f>
        <v>15555</v>
      </c>
      <c r="I28" s="157">
        <f>I29+I30</f>
        <v>5583</v>
      </c>
    </row>
    <row r="29" spans="1:9" ht="15.75" customHeight="1">
      <c r="A29" s="76" t="s">
        <v>179</v>
      </c>
      <c r="B29" s="79" t="s">
        <v>180</v>
      </c>
      <c r="C29" s="185" t="s">
        <v>180</v>
      </c>
      <c r="D29" s="185"/>
      <c r="E29" s="185"/>
      <c r="F29" s="185"/>
      <c r="G29" s="79"/>
      <c r="H29" s="79">
        <v>15555</v>
      </c>
      <c r="I29" s="76">
        <v>5583</v>
      </c>
    </row>
    <row r="30" spans="1:9" ht="15.75" customHeight="1">
      <c r="A30" s="76" t="s">
        <v>181</v>
      </c>
      <c r="B30" s="79" t="s">
        <v>182</v>
      </c>
      <c r="C30" s="185" t="s">
        <v>182</v>
      </c>
      <c r="D30" s="185"/>
      <c r="E30" s="185"/>
      <c r="F30" s="185"/>
      <c r="G30" s="79"/>
      <c r="H30" s="79"/>
      <c r="I30" s="74"/>
    </row>
    <row r="31" spans="1:9" ht="15.75" customHeight="1">
      <c r="A31" s="145" t="s">
        <v>80</v>
      </c>
      <c r="B31" s="143" t="s">
        <v>183</v>
      </c>
      <c r="C31" s="175" t="s">
        <v>183</v>
      </c>
      <c r="D31" s="175"/>
      <c r="E31" s="175"/>
      <c r="F31" s="175"/>
      <c r="G31" s="143" t="s">
        <v>259</v>
      </c>
      <c r="H31" s="143">
        <f>SUM(H32:H45)</f>
        <v>312896</v>
      </c>
      <c r="I31" s="143">
        <f>SUM(I32:I45)</f>
        <v>281953</v>
      </c>
    </row>
    <row r="32" spans="1:9" ht="15.75" customHeight="1">
      <c r="A32" s="76" t="s">
        <v>42</v>
      </c>
      <c r="B32" s="77" t="s">
        <v>184</v>
      </c>
      <c r="C32" s="185" t="s">
        <v>185</v>
      </c>
      <c r="D32" s="185"/>
      <c r="E32" s="185"/>
      <c r="F32" s="185"/>
      <c r="G32" s="77"/>
      <c r="H32" s="79">
        <v>226199</v>
      </c>
      <c r="I32" s="76">
        <v>212780</v>
      </c>
    </row>
    <row r="33" spans="1:9" ht="15.75" customHeight="1">
      <c r="A33" s="76" t="s">
        <v>54</v>
      </c>
      <c r="B33" s="77" t="s">
        <v>186</v>
      </c>
      <c r="C33" s="185" t="s">
        <v>187</v>
      </c>
      <c r="D33" s="185"/>
      <c r="E33" s="185"/>
      <c r="F33" s="185"/>
      <c r="G33" s="77"/>
      <c r="H33" s="79">
        <v>16717</v>
      </c>
      <c r="I33" s="76">
        <v>15290</v>
      </c>
    </row>
    <row r="34" spans="1:9" ht="15.75" customHeight="1">
      <c r="A34" s="76" t="s">
        <v>76</v>
      </c>
      <c r="B34" s="77" t="s">
        <v>188</v>
      </c>
      <c r="C34" s="185" t="s">
        <v>189</v>
      </c>
      <c r="D34" s="185"/>
      <c r="E34" s="185"/>
      <c r="F34" s="185"/>
      <c r="G34" s="77"/>
      <c r="H34" s="79">
        <v>18965</v>
      </c>
      <c r="I34" s="76">
        <v>17547</v>
      </c>
    </row>
    <row r="35" spans="1:9" ht="15.75" customHeight="1">
      <c r="A35" s="76" t="s">
        <v>78</v>
      </c>
      <c r="B35" s="77" t="s">
        <v>190</v>
      </c>
      <c r="C35" s="184" t="s">
        <v>191</v>
      </c>
      <c r="D35" s="184"/>
      <c r="E35" s="184"/>
      <c r="F35" s="184"/>
      <c r="G35" s="77"/>
      <c r="H35" s="79">
        <v>364</v>
      </c>
      <c r="I35" s="76">
        <v>392</v>
      </c>
    </row>
    <row r="36" spans="1:9" ht="15.75" customHeight="1">
      <c r="A36" s="76" t="s">
        <v>105</v>
      </c>
      <c r="B36" s="77" t="s">
        <v>192</v>
      </c>
      <c r="C36" s="184" t="s">
        <v>193</v>
      </c>
      <c r="D36" s="184"/>
      <c r="E36" s="184"/>
      <c r="F36" s="184"/>
      <c r="G36" s="77"/>
      <c r="H36" s="79">
        <v>2083</v>
      </c>
      <c r="I36" s="76">
        <v>5696</v>
      </c>
    </row>
    <row r="37" spans="1:9" ht="15.75" customHeight="1">
      <c r="A37" s="76" t="s">
        <v>194</v>
      </c>
      <c r="B37" s="77" t="s">
        <v>195</v>
      </c>
      <c r="C37" s="184" t="s">
        <v>196</v>
      </c>
      <c r="D37" s="184"/>
      <c r="E37" s="184"/>
      <c r="F37" s="184"/>
      <c r="G37" s="77"/>
      <c r="H37" s="79">
        <v>585</v>
      </c>
      <c r="I37" s="76">
        <v>310</v>
      </c>
    </row>
    <row r="38" spans="1:9" ht="15.75" customHeight="1">
      <c r="A38" s="76" t="s">
        <v>197</v>
      </c>
      <c r="B38" s="77" t="s">
        <v>198</v>
      </c>
      <c r="C38" s="184" t="s">
        <v>199</v>
      </c>
      <c r="D38" s="184"/>
      <c r="E38" s="184"/>
      <c r="F38" s="184"/>
      <c r="G38" s="77"/>
      <c r="H38" s="79"/>
      <c r="I38" s="79"/>
    </row>
    <row r="39" spans="1:9" ht="12.75" customHeight="1">
      <c r="A39" s="76" t="s">
        <v>200</v>
      </c>
      <c r="B39" s="77" t="s">
        <v>201</v>
      </c>
      <c r="C39" s="185" t="s">
        <v>201</v>
      </c>
      <c r="D39" s="185"/>
      <c r="E39" s="185"/>
      <c r="F39" s="185"/>
      <c r="G39" s="77"/>
      <c r="H39" s="79"/>
      <c r="I39" s="79"/>
    </row>
    <row r="40" spans="1:9" ht="12.75" customHeight="1">
      <c r="A40" s="76" t="s">
        <v>202</v>
      </c>
      <c r="B40" s="77" t="s">
        <v>203</v>
      </c>
      <c r="C40" s="184" t="s">
        <v>203</v>
      </c>
      <c r="D40" s="184"/>
      <c r="E40" s="184"/>
      <c r="F40" s="184"/>
      <c r="G40" s="77"/>
      <c r="H40" s="79">
        <v>10312</v>
      </c>
      <c r="I40" s="79">
        <v>6196</v>
      </c>
    </row>
    <row r="41" spans="1:9" ht="15.75" customHeight="1">
      <c r="A41" s="76" t="s">
        <v>204</v>
      </c>
      <c r="B41" s="77" t="s">
        <v>205</v>
      </c>
      <c r="C41" s="185" t="s">
        <v>206</v>
      </c>
      <c r="D41" s="185"/>
      <c r="E41" s="185"/>
      <c r="F41" s="185"/>
      <c r="G41" s="77"/>
      <c r="H41" s="79"/>
      <c r="I41" s="79"/>
    </row>
    <row r="42" spans="1:9" ht="15.75" customHeight="1">
      <c r="A42" s="76" t="s">
        <v>207</v>
      </c>
      <c r="B42" s="77" t="s">
        <v>208</v>
      </c>
      <c r="C42" s="185" t="s">
        <v>209</v>
      </c>
      <c r="D42" s="185"/>
      <c r="E42" s="185"/>
      <c r="F42" s="185"/>
      <c r="G42" s="77"/>
      <c r="H42" s="79"/>
      <c r="I42" s="79"/>
    </row>
    <row r="43" spans="1:9" ht="15.75" customHeight="1">
      <c r="A43" s="76" t="s">
        <v>210</v>
      </c>
      <c r="B43" s="77" t="s">
        <v>211</v>
      </c>
      <c r="C43" s="185" t="s">
        <v>212</v>
      </c>
      <c r="D43" s="185"/>
      <c r="E43" s="185"/>
      <c r="F43" s="185"/>
      <c r="G43" s="77"/>
      <c r="H43" s="79"/>
      <c r="I43" s="79"/>
    </row>
    <row r="44" spans="1:9" ht="15.75" customHeight="1">
      <c r="A44" s="76" t="s">
        <v>213</v>
      </c>
      <c r="B44" s="77" t="s">
        <v>214</v>
      </c>
      <c r="C44" s="185" t="s">
        <v>215</v>
      </c>
      <c r="D44" s="185"/>
      <c r="E44" s="185"/>
      <c r="F44" s="185"/>
      <c r="G44" s="77"/>
      <c r="H44" s="79">
        <v>37671</v>
      </c>
      <c r="I44" s="79">
        <v>23742</v>
      </c>
    </row>
    <row r="45" spans="1:9" ht="15.75" customHeight="1">
      <c r="A45" s="76" t="s">
        <v>216</v>
      </c>
      <c r="B45" s="77" t="s">
        <v>217</v>
      </c>
      <c r="C45" s="180" t="s">
        <v>218</v>
      </c>
      <c r="D45" s="180"/>
      <c r="E45" s="180"/>
      <c r="F45" s="180"/>
      <c r="G45" s="77"/>
      <c r="H45" s="79"/>
      <c r="I45" s="79"/>
    </row>
    <row r="46" spans="1:9" ht="15.75" customHeight="1">
      <c r="A46" s="143" t="s">
        <v>82</v>
      </c>
      <c r="B46" s="142" t="s">
        <v>219</v>
      </c>
      <c r="C46" s="177" t="s">
        <v>219</v>
      </c>
      <c r="D46" s="177"/>
      <c r="E46" s="177"/>
      <c r="F46" s="177"/>
      <c r="G46" s="142" t="s">
        <v>260</v>
      </c>
      <c r="H46" s="143">
        <f>H21-H31</f>
        <v>205</v>
      </c>
      <c r="I46" s="143">
        <f>I21-I31</f>
        <v>-714</v>
      </c>
    </row>
    <row r="47" spans="1:9" ht="15.75" customHeight="1">
      <c r="A47" s="143" t="s">
        <v>108</v>
      </c>
      <c r="B47" s="143" t="s">
        <v>220</v>
      </c>
      <c r="C47" s="183" t="s">
        <v>220</v>
      </c>
      <c r="D47" s="183"/>
      <c r="E47" s="183"/>
      <c r="F47" s="183"/>
      <c r="G47" s="143"/>
      <c r="H47" s="143">
        <f>H48-H49-H50</f>
        <v>0</v>
      </c>
      <c r="I47" s="143">
        <f>I48-I49-I50</f>
        <v>0</v>
      </c>
    </row>
    <row r="48" spans="1:9" ht="15.75" customHeight="1">
      <c r="A48" s="79" t="s">
        <v>221</v>
      </c>
      <c r="B48" s="77" t="s">
        <v>222</v>
      </c>
      <c r="C48" s="180" t="s">
        <v>223</v>
      </c>
      <c r="D48" s="180"/>
      <c r="E48" s="180"/>
      <c r="F48" s="180"/>
      <c r="G48" s="79"/>
      <c r="H48" s="79"/>
      <c r="I48" s="79"/>
    </row>
    <row r="49" spans="1:9" ht="15.75" customHeight="1">
      <c r="A49" s="79" t="s">
        <v>54</v>
      </c>
      <c r="B49" s="77" t="s">
        <v>224</v>
      </c>
      <c r="C49" s="180" t="s">
        <v>224</v>
      </c>
      <c r="D49" s="180"/>
      <c r="E49" s="180"/>
      <c r="F49" s="180"/>
      <c r="G49" s="79"/>
      <c r="H49" s="79"/>
      <c r="I49" s="79"/>
    </row>
    <row r="50" spans="1:9" ht="15.75">
      <c r="A50" s="79" t="s">
        <v>225</v>
      </c>
      <c r="B50" s="77" t="s">
        <v>226</v>
      </c>
      <c r="C50" s="180" t="s">
        <v>227</v>
      </c>
      <c r="D50" s="180"/>
      <c r="E50" s="180"/>
      <c r="F50" s="180"/>
      <c r="G50" s="79"/>
      <c r="H50" s="79"/>
      <c r="I50" s="79"/>
    </row>
    <row r="51" spans="1:9" ht="15.75">
      <c r="A51" s="75" t="s">
        <v>115</v>
      </c>
      <c r="B51" s="78" t="s">
        <v>228</v>
      </c>
      <c r="C51" s="174" t="s">
        <v>228</v>
      </c>
      <c r="D51" s="174"/>
      <c r="E51" s="174"/>
      <c r="F51" s="174"/>
      <c r="G51" s="75" t="s">
        <v>268</v>
      </c>
      <c r="H51" s="75"/>
      <c r="I51" s="75">
        <v>-7</v>
      </c>
    </row>
    <row r="52" spans="1:9" ht="30" customHeight="1">
      <c r="A52" s="75" t="s">
        <v>141</v>
      </c>
      <c r="B52" s="78" t="s">
        <v>229</v>
      </c>
      <c r="C52" s="186" t="s">
        <v>229</v>
      </c>
      <c r="D52" s="186"/>
      <c r="E52" s="186"/>
      <c r="F52" s="186"/>
      <c r="G52" s="75"/>
      <c r="H52" s="75"/>
      <c r="I52" s="75"/>
    </row>
    <row r="53" spans="1:9" ht="15.75">
      <c r="A53" s="75" t="s">
        <v>153</v>
      </c>
      <c r="B53" s="78" t="s">
        <v>230</v>
      </c>
      <c r="C53" s="174" t="s">
        <v>230</v>
      </c>
      <c r="D53" s="174"/>
      <c r="E53" s="174"/>
      <c r="F53" s="174"/>
      <c r="G53" s="75"/>
      <c r="H53" s="75"/>
      <c r="I53" s="75"/>
    </row>
    <row r="54" spans="1:9" ht="30" customHeight="1">
      <c r="A54" s="143" t="s">
        <v>231</v>
      </c>
      <c r="B54" s="143" t="s">
        <v>232</v>
      </c>
      <c r="C54" s="175" t="s">
        <v>232</v>
      </c>
      <c r="D54" s="175"/>
      <c r="E54" s="175"/>
      <c r="F54" s="175"/>
      <c r="G54" s="143"/>
      <c r="H54" s="143">
        <f>H46+H47+H51+H52+H53</f>
        <v>205</v>
      </c>
      <c r="I54" s="143">
        <f>I46+I47+I51+I52+I53</f>
        <v>-721</v>
      </c>
    </row>
    <row r="55" spans="1:9" ht="15.75">
      <c r="A55" s="75" t="s">
        <v>42</v>
      </c>
      <c r="B55" s="75" t="s">
        <v>233</v>
      </c>
      <c r="C55" s="176" t="s">
        <v>233</v>
      </c>
      <c r="D55" s="176"/>
      <c r="E55" s="176"/>
      <c r="F55" s="176"/>
      <c r="G55" s="75"/>
      <c r="H55" s="75"/>
      <c r="I55" s="75"/>
    </row>
    <row r="56" spans="1:9" ht="15.75">
      <c r="A56" s="143" t="s">
        <v>234</v>
      </c>
      <c r="B56" s="142" t="s">
        <v>235</v>
      </c>
      <c r="C56" s="177" t="s">
        <v>235</v>
      </c>
      <c r="D56" s="177"/>
      <c r="E56" s="177"/>
      <c r="F56" s="177"/>
      <c r="G56" s="143" t="s">
        <v>284</v>
      </c>
      <c r="H56" s="143">
        <f>H54+H55</f>
        <v>205</v>
      </c>
      <c r="I56" s="143">
        <f>I54+I55</f>
        <v>-721</v>
      </c>
    </row>
    <row r="57" spans="1:9" ht="15.75">
      <c r="A57" s="79" t="s">
        <v>42</v>
      </c>
      <c r="B57" s="77" t="s">
        <v>236</v>
      </c>
      <c r="C57" s="180" t="s">
        <v>236</v>
      </c>
      <c r="D57" s="180"/>
      <c r="E57" s="180"/>
      <c r="F57" s="180"/>
      <c r="G57" s="79"/>
      <c r="H57" s="79"/>
      <c r="I57" s="79"/>
    </row>
    <row r="58" spans="1:9" ht="15.75">
      <c r="A58" s="79" t="s">
        <v>54</v>
      </c>
      <c r="B58" s="77" t="s">
        <v>237</v>
      </c>
      <c r="C58" s="180" t="s">
        <v>237</v>
      </c>
      <c r="D58" s="180"/>
      <c r="E58" s="180"/>
      <c r="F58" s="180"/>
      <c r="G58" s="79"/>
      <c r="H58" s="79"/>
      <c r="I58" s="79"/>
    </row>
    <row r="59" spans="1:9" ht="12.75">
      <c r="A59" s="80"/>
      <c r="B59" s="80"/>
      <c r="C59" s="80"/>
      <c r="D59" s="80"/>
      <c r="G59" s="88"/>
      <c r="H59" s="88"/>
      <c r="I59" s="88"/>
    </row>
    <row r="60" spans="1:9" ht="12.75" customHeight="1">
      <c r="A60" s="181" t="s">
        <v>280</v>
      </c>
      <c r="B60" s="181"/>
      <c r="C60" s="181"/>
      <c r="D60" s="181"/>
      <c r="E60" s="181"/>
      <c r="F60" s="181"/>
      <c r="G60" s="181"/>
      <c r="H60" s="182" t="s">
        <v>281</v>
      </c>
      <c r="I60" s="182"/>
    </row>
    <row r="61" spans="1:9" s="85" customFormat="1" ht="33" customHeight="1">
      <c r="A61" s="178" t="s">
        <v>255</v>
      </c>
      <c r="B61" s="178"/>
      <c r="C61" s="178"/>
      <c r="D61" s="178"/>
      <c r="E61" s="178"/>
      <c r="F61" s="178"/>
      <c r="G61" s="178"/>
      <c r="H61" s="179" t="s">
        <v>157</v>
      </c>
      <c r="I61" s="179"/>
    </row>
    <row r="62" spans="3:9" ht="39" customHeight="1">
      <c r="C62" s="72" t="s">
        <v>253</v>
      </c>
      <c r="H62" s="72" t="s">
        <v>254</v>
      </c>
      <c r="I62" s="72"/>
    </row>
  </sheetData>
  <sheetProtection/>
  <mergeCells count="58">
    <mergeCell ref="A15:I15"/>
    <mergeCell ref="A17:I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C27:F27"/>
    <mergeCell ref="C28:F28"/>
    <mergeCell ref="A18:I18"/>
    <mergeCell ref="A19:I19"/>
    <mergeCell ref="A20:B20"/>
    <mergeCell ref="C20:F20"/>
    <mergeCell ref="C21:F21"/>
    <mergeCell ref="C22:F22"/>
    <mergeCell ref="C35:F35"/>
    <mergeCell ref="C36:F36"/>
    <mergeCell ref="C23:F23"/>
    <mergeCell ref="C24:F24"/>
    <mergeCell ref="C25:F25"/>
    <mergeCell ref="C26:F26"/>
    <mergeCell ref="C29:F29"/>
    <mergeCell ref="C30:F30"/>
    <mergeCell ref="C31:F31"/>
    <mergeCell ref="C32:F32"/>
    <mergeCell ref="C33:F33"/>
    <mergeCell ref="C34:F34"/>
    <mergeCell ref="C51:F51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37:F37"/>
    <mergeCell ref="C38:F38"/>
    <mergeCell ref="C39:F39"/>
    <mergeCell ref="C40:F40"/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0">
      <selection activeCell="G29" sqref="G29"/>
    </sheetView>
  </sheetViews>
  <sheetFormatPr defaultColWidth="9.140625" defaultRowHeight="12.75"/>
  <cols>
    <col min="1" max="1" width="4.57421875" style="89" customWidth="1"/>
    <col min="2" max="2" width="29.00390625" style="85" customWidth="1"/>
    <col min="3" max="3" width="10.421875" style="85" customWidth="1"/>
    <col min="4" max="4" width="10.8515625" style="85" customWidth="1"/>
    <col min="5" max="5" width="8.00390625" style="85" customWidth="1"/>
    <col min="6" max="6" width="9.140625" style="85" customWidth="1"/>
    <col min="7" max="7" width="7.8515625" style="85" customWidth="1"/>
    <col min="8" max="8" width="10.8515625" style="85" customWidth="1"/>
    <col min="9" max="9" width="9.7109375" style="85" customWidth="1"/>
    <col min="10" max="10" width="8.7109375" style="85" customWidth="1"/>
    <col min="11" max="11" width="7.421875" style="85" customWidth="1"/>
    <col min="12" max="12" width="11.00390625" style="85" customWidth="1"/>
    <col min="13" max="13" width="12.421875" style="85" customWidth="1"/>
    <col min="14" max="16384" width="9.140625" style="85" customWidth="1"/>
  </cols>
  <sheetData>
    <row r="1" spans="9:11" ht="15">
      <c r="I1" s="84"/>
      <c r="J1" s="84"/>
      <c r="K1" s="84"/>
    </row>
    <row r="2" spans="9:14" ht="15">
      <c r="I2" s="85" t="s">
        <v>27</v>
      </c>
      <c r="K2" s="91"/>
      <c r="L2" s="91"/>
      <c r="M2" s="91"/>
      <c r="N2" s="91"/>
    </row>
    <row r="3" spans="9:14" ht="15">
      <c r="I3" s="85" t="s">
        <v>0</v>
      </c>
      <c r="K3" s="91"/>
      <c r="L3" s="91"/>
      <c r="M3" s="91"/>
      <c r="N3" s="91"/>
    </row>
    <row r="4" spans="3:10" ht="15">
      <c r="C4" s="199" t="s">
        <v>250</v>
      </c>
      <c r="D4" s="199"/>
      <c r="E4" s="199"/>
      <c r="F4" s="199"/>
      <c r="G4" s="199"/>
      <c r="H4" s="199"/>
      <c r="I4" s="199"/>
      <c r="J4" s="199"/>
    </row>
    <row r="5" spans="1:13" ht="15">
      <c r="A5" s="187" t="s">
        <v>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15">
      <c r="A6" s="187" t="s">
        <v>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8" spans="1:13" ht="15">
      <c r="A8" s="187" t="s">
        <v>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ht="15">
      <c r="H9" s="156">
        <v>42643</v>
      </c>
    </row>
    <row r="10" spans="1:13" ht="15" customHeight="1">
      <c r="A10" s="198" t="s">
        <v>35</v>
      </c>
      <c r="B10" s="198" t="s">
        <v>4</v>
      </c>
      <c r="C10" s="198" t="s">
        <v>5</v>
      </c>
      <c r="D10" s="198" t="s">
        <v>249</v>
      </c>
      <c r="E10" s="198"/>
      <c r="F10" s="198"/>
      <c r="G10" s="198"/>
      <c r="H10" s="198"/>
      <c r="I10" s="198"/>
      <c r="J10" s="198"/>
      <c r="K10" s="198"/>
      <c r="L10" s="198"/>
      <c r="M10" s="197" t="s">
        <v>6</v>
      </c>
    </row>
    <row r="11" spans="1:13" ht="150" customHeight="1">
      <c r="A11" s="198"/>
      <c r="B11" s="198"/>
      <c r="C11" s="198"/>
      <c r="D11" s="82" t="s">
        <v>30</v>
      </c>
      <c r="E11" s="82" t="s">
        <v>7</v>
      </c>
      <c r="F11" s="82" t="s">
        <v>8</v>
      </c>
      <c r="G11" s="82" t="s">
        <v>9</v>
      </c>
      <c r="H11" s="82" t="s">
        <v>10</v>
      </c>
      <c r="I11" s="152" t="s">
        <v>11</v>
      </c>
      <c r="J11" s="82" t="s">
        <v>12</v>
      </c>
      <c r="K11" s="11" t="s">
        <v>13</v>
      </c>
      <c r="L11" s="153" t="s">
        <v>14</v>
      </c>
      <c r="M11" s="197"/>
    </row>
    <row r="12" spans="1:13" ht="1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  <c r="I12" s="83">
        <v>9</v>
      </c>
      <c r="J12" s="83">
        <v>10</v>
      </c>
      <c r="K12" s="90" t="s">
        <v>15</v>
      </c>
      <c r="L12" s="83">
        <v>12</v>
      </c>
      <c r="M12" s="113">
        <v>13</v>
      </c>
    </row>
    <row r="13" spans="1:13" ht="85.5">
      <c r="A13" s="150" t="s">
        <v>238</v>
      </c>
      <c r="B13" s="151" t="s">
        <v>16</v>
      </c>
      <c r="C13" s="155">
        <f>SUM(C14+C15)</f>
        <v>30773</v>
      </c>
      <c r="D13" s="155">
        <f>SUM(D14:D15)</f>
        <v>7886</v>
      </c>
      <c r="E13" s="155">
        <f aca="true" t="shared" si="0" ref="E13:K13">E14+E15</f>
        <v>0</v>
      </c>
      <c r="F13" s="155">
        <f t="shared" si="0"/>
        <v>0</v>
      </c>
      <c r="G13" s="155">
        <f t="shared" si="0"/>
        <v>0</v>
      </c>
      <c r="H13" s="155">
        <f t="shared" si="0"/>
        <v>0</v>
      </c>
      <c r="I13" s="155">
        <f t="shared" si="0"/>
        <v>5711</v>
      </c>
      <c r="J13" s="155">
        <f t="shared" si="0"/>
        <v>0</v>
      </c>
      <c r="K13" s="155">
        <f t="shared" si="0"/>
        <v>0</v>
      </c>
      <c r="L13" s="155"/>
      <c r="M13" s="155">
        <f aca="true" t="shared" si="1" ref="M13:M21">C13+D13+E13+F13-G13-H13-I13-J13-K13+L13</f>
        <v>32948</v>
      </c>
    </row>
    <row r="14" spans="1:13" ht="15" customHeight="1">
      <c r="A14" s="86" t="s">
        <v>247</v>
      </c>
      <c r="B14" s="87" t="s">
        <v>17</v>
      </c>
      <c r="C14" s="154">
        <v>30773</v>
      </c>
      <c r="D14" s="154">
        <v>650</v>
      </c>
      <c r="E14" s="154"/>
      <c r="F14" s="154"/>
      <c r="G14" s="154"/>
      <c r="H14" s="154"/>
      <c r="I14" s="154">
        <v>426</v>
      </c>
      <c r="J14" s="154"/>
      <c r="K14" s="154"/>
      <c r="L14" s="154"/>
      <c r="M14" s="155">
        <f t="shared" si="1"/>
        <v>30997</v>
      </c>
    </row>
    <row r="15" spans="1:13" ht="15" customHeight="1">
      <c r="A15" s="86" t="s">
        <v>248</v>
      </c>
      <c r="B15" s="87" t="s">
        <v>18</v>
      </c>
      <c r="C15" s="154">
        <v>0</v>
      </c>
      <c r="D15" s="154">
        <v>7236</v>
      </c>
      <c r="E15" s="154"/>
      <c r="F15" s="154"/>
      <c r="G15" s="154"/>
      <c r="H15" s="154"/>
      <c r="I15" s="154">
        <v>5285</v>
      </c>
      <c r="J15" s="154"/>
      <c r="K15" s="154"/>
      <c r="L15" s="154"/>
      <c r="M15" s="155">
        <f t="shared" si="1"/>
        <v>1951</v>
      </c>
    </row>
    <row r="16" spans="1:13" ht="86.25" customHeight="1">
      <c r="A16" s="150" t="s">
        <v>239</v>
      </c>
      <c r="B16" s="151" t="s">
        <v>19</v>
      </c>
      <c r="C16" s="155">
        <f>SUM(C17+C18)</f>
        <v>961139</v>
      </c>
      <c r="D16" s="155">
        <f>SUM(D17:D18)</f>
        <v>245399</v>
      </c>
      <c r="E16" s="155">
        <f aca="true" t="shared" si="2" ref="E16:K16">E17+E18</f>
        <v>0</v>
      </c>
      <c r="F16" s="155">
        <f t="shared" si="2"/>
        <v>0</v>
      </c>
      <c r="G16" s="155">
        <f t="shared" si="2"/>
        <v>0</v>
      </c>
      <c r="H16" s="155">
        <f t="shared" si="2"/>
        <v>0</v>
      </c>
      <c r="I16" s="155">
        <f>SUM(I17:I18)</f>
        <v>259160</v>
      </c>
      <c r="J16" s="155"/>
      <c r="K16" s="155">
        <f t="shared" si="2"/>
        <v>0</v>
      </c>
      <c r="L16" s="155"/>
      <c r="M16" s="155">
        <v>947378</v>
      </c>
    </row>
    <row r="17" spans="1:13" ht="15" customHeight="1">
      <c r="A17" s="86" t="s">
        <v>243</v>
      </c>
      <c r="B17" s="87" t="s">
        <v>17</v>
      </c>
      <c r="C17" s="154">
        <v>961139</v>
      </c>
      <c r="D17" s="154">
        <v>4338</v>
      </c>
      <c r="E17" s="154"/>
      <c r="F17" s="154"/>
      <c r="G17" s="154"/>
      <c r="H17" s="154"/>
      <c r="I17" s="154">
        <v>18705</v>
      </c>
      <c r="J17" s="154"/>
      <c r="K17" s="154"/>
      <c r="L17" s="154"/>
      <c r="M17" s="155">
        <f t="shared" si="1"/>
        <v>946772</v>
      </c>
    </row>
    <row r="18" spans="1:13" ht="15" customHeight="1">
      <c r="A18" s="86" t="s">
        <v>244</v>
      </c>
      <c r="B18" s="87" t="s">
        <v>18</v>
      </c>
      <c r="C18" s="154">
        <v>0</v>
      </c>
      <c r="D18" s="154">
        <v>241061</v>
      </c>
      <c r="E18" s="154"/>
      <c r="F18" s="154"/>
      <c r="G18" s="154"/>
      <c r="H18" s="154"/>
      <c r="I18" s="154">
        <v>240455</v>
      </c>
      <c r="J18" s="154"/>
      <c r="K18" s="154"/>
      <c r="L18" s="154"/>
      <c r="M18" s="155">
        <f t="shared" si="1"/>
        <v>606</v>
      </c>
    </row>
    <row r="19" spans="1:13" ht="114.75" customHeight="1">
      <c r="A19" s="150" t="s">
        <v>240</v>
      </c>
      <c r="B19" s="151" t="s">
        <v>20</v>
      </c>
      <c r="C19" s="155">
        <f aca="true" t="shared" si="3" ref="C19:K19">C20+C21</f>
        <v>0</v>
      </c>
      <c r="D19" s="155">
        <f t="shared" si="3"/>
        <v>574</v>
      </c>
      <c r="E19" s="155">
        <f t="shared" si="3"/>
        <v>0</v>
      </c>
      <c r="F19" s="155">
        <f t="shared" si="3"/>
        <v>0</v>
      </c>
      <c r="G19" s="155">
        <f t="shared" si="3"/>
        <v>0</v>
      </c>
      <c r="H19" s="155">
        <f t="shared" si="3"/>
        <v>0</v>
      </c>
      <c r="I19" s="155">
        <f t="shared" si="3"/>
        <v>217</v>
      </c>
      <c r="J19" s="155">
        <f t="shared" si="3"/>
        <v>0</v>
      </c>
      <c r="K19" s="155">
        <f t="shared" si="3"/>
        <v>0</v>
      </c>
      <c r="L19" s="155"/>
      <c r="M19" s="155">
        <f t="shared" si="1"/>
        <v>357</v>
      </c>
    </row>
    <row r="20" spans="1:13" ht="15" customHeight="1">
      <c r="A20" s="86" t="s">
        <v>245</v>
      </c>
      <c r="B20" s="87" t="s">
        <v>17</v>
      </c>
      <c r="C20" s="154">
        <v>0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>
        <f t="shared" si="1"/>
        <v>0</v>
      </c>
    </row>
    <row r="21" spans="1:13" ht="15" customHeight="1">
      <c r="A21" s="86" t="s">
        <v>246</v>
      </c>
      <c r="B21" s="87" t="s">
        <v>18</v>
      </c>
      <c r="C21" s="154">
        <v>0</v>
      </c>
      <c r="D21" s="154">
        <v>574</v>
      </c>
      <c r="E21" s="154"/>
      <c r="F21" s="154"/>
      <c r="G21" s="154"/>
      <c r="H21" s="154"/>
      <c r="I21" s="154">
        <v>217</v>
      </c>
      <c r="J21" s="154"/>
      <c r="K21" s="154"/>
      <c r="L21" s="154"/>
      <c r="M21" s="155">
        <f t="shared" si="1"/>
        <v>357</v>
      </c>
    </row>
    <row r="22" spans="1:13" ht="15" customHeight="1">
      <c r="A22" s="150" t="s">
        <v>241</v>
      </c>
      <c r="B22" s="151" t="s">
        <v>21</v>
      </c>
      <c r="C22" s="155">
        <f aca="true" t="shared" si="4" ref="C22:K22">C23+C24</f>
        <v>3383</v>
      </c>
      <c r="D22" s="155">
        <f t="shared" si="4"/>
        <v>19000</v>
      </c>
      <c r="E22" s="155">
        <f t="shared" si="4"/>
        <v>0</v>
      </c>
      <c r="F22" s="155">
        <f t="shared" si="4"/>
        <v>0</v>
      </c>
      <c r="G22" s="155">
        <f t="shared" si="4"/>
        <v>0</v>
      </c>
      <c r="H22" s="155">
        <f t="shared" si="4"/>
        <v>0</v>
      </c>
      <c r="I22" s="155">
        <f t="shared" si="4"/>
        <v>18467</v>
      </c>
      <c r="J22" s="155">
        <f t="shared" si="4"/>
        <v>0</v>
      </c>
      <c r="K22" s="155">
        <f t="shared" si="4"/>
        <v>0</v>
      </c>
      <c r="L22" s="155"/>
      <c r="M22" s="155">
        <f>SUM(M23+M24)</f>
        <v>3916</v>
      </c>
    </row>
    <row r="23" spans="1:13" ht="15" customHeight="1">
      <c r="A23" s="86" t="s">
        <v>22</v>
      </c>
      <c r="B23" s="87" t="s">
        <v>17</v>
      </c>
      <c r="C23" s="154">
        <v>2041</v>
      </c>
      <c r="D23" s="154">
        <v>3379</v>
      </c>
      <c r="E23" s="154"/>
      <c r="F23" s="154"/>
      <c r="G23" s="154"/>
      <c r="H23" s="154"/>
      <c r="I23" s="154">
        <v>3672</v>
      </c>
      <c r="J23" s="154"/>
      <c r="K23" s="154"/>
      <c r="L23" s="154"/>
      <c r="M23" s="155">
        <f>SUM(C23+D23-I23)</f>
        <v>1748</v>
      </c>
    </row>
    <row r="24" spans="1:13" ht="15" customHeight="1">
      <c r="A24" s="86" t="s">
        <v>23</v>
      </c>
      <c r="B24" s="87" t="s">
        <v>18</v>
      </c>
      <c r="C24" s="154">
        <v>1342</v>
      </c>
      <c r="D24" s="154">
        <v>15621</v>
      </c>
      <c r="E24" s="154"/>
      <c r="F24" s="154"/>
      <c r="G24" s="154"/>
      <c r="H24" s="154"/>
      <c r="I24" s="154">
        <v>14795</v>
      </c>
      <c r="J24" s="154"/>
      <c r="K24" s="154"/>
      <c r="L24" s="154"/>
      <c r="M24" s="155">
        <f>SUM(C24+D24-I24)</f>
        <v>2168</v>
      </c>
    </row>
    <row r="25" spans="1:13" ht="27" customHeight="1">
      <c r="A25" s="150" t="s">
        <v>242</v>
      </c>
      <c r="B25" s="151" t="s">
        <v>24</v>
      </c>
      <c r="C25" s="155">
        <f aca="true" t="shared" si="5" ref="C25:M25">C13+C16+C19+C22</f>
        <v>995295</v>
      </c>
      <c r="D25" s="155">
        <f t="shared" si="5"/>
        <v>272859</v>
      </c>
      <c r="E25" s="155">
        <f t="shared" si="5"/>
        <v>0</v>
      </c>
      <c r="F25" s="155">
        <f t="shared" si="5"/>
        <v>0</v>
      </c>
      <c r="G25" s="155">
        <f t="shared" si="5"/>
        <v>0</v>
      </c>
      <c r="H25" s="155">
        <f t="shared" si="5"/>
        <v>0</v>
      </c>
      <c r="I25" s="155">
        <f t="shared" si="5"/>
        <v>283555</v>
      </c>
      <c r="J25" s="155"/>
      <c r="K25" s="155">
        <f t="shared" si="5"/>
        <v>0</v>
      </c>
      <c r="L25" s="155"/>
      <c r="M25" s="155">
        <f t="shared" si="5"/>
        <v>984599</v>
      </c>
    </row>
    <row r="28" ht="15">
      <c r="B28" s="85" t="s">
        <v>252</v>
      </c>
    </row>
  </sheetData>
  <sheetProtection/>
  <mergeCells count="9">
    <mergeCell ref="M10:M11"/>
    <mergeCell ref="A10:A11"/>
    <mergeCell ref="B10:B11"/>
    <mergeCell ref="C10:C11"/>
    <mergeCell ref="D10:L10"/>
    <mergeCell ref="C4:J4"/>
    <mergeCell ref="A5:M5"/>
    <mergeCell ref="A6:M6"/>
    <mergeCell ref="A8:M8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Ramute</cp:lastModifiedBy>
  <cp:lastPrinted>2016-10-10T13:17:15Z</cp:lastPrinted>
  <dcterms:created xsi:type="dcterms:W3CDTF">1996-10-14T23:33:28Z</dcterms:created>
  <dcterms:modified xsi:type="dcterms:W3CDTF">2016-10-11T08:09:44Z</dcterms:modified>
  <cp:category/>
  <cp:version/>
  <cp:contentType/>
  <cp:contentStatus/>
</cp:coreProperties>
</file>